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7235" windowHeight="10290" activeTab="4"/>
  </bookViews>
  <sheets>
    <sheet name="Pulitzer" sheetId="1" r:id="rId1"/>
    <sheet name="NBA" sheetId="2" r:id="rId2"/>
    <sheet name="Booker" sheetId="3" r:id="rId3"/>
    <sheet name="Nobel" sheetId="4" r:id="rId4"/>
    <sheet name="Neustadt" sheetId="5" r:id="rId5"/>
  </sheets>
  <calcPr calcId="125725"/>
</workbook>
</file>

<file path=xl/calcChain.xml><?xml version="1.0" encoding="utf-8"?>
<calcChain xmlns="http://schemas.openxmlformats.org/spreadsheetml/2006/main">
  <c r="N21" i="1"/>
  <c r="N22"/>
  <c r="N23"/>
  <c r="N24"/>
  <c r="N25"/>
  <c r="N26"/>
  <c r="M8" i="5"/>
  <c r="M7"/>
  <c r="M6"/>
  <c r="M5"/>
  <c r="M4"/>
  <c r="M3"/>
  <c r="M8" i="3"/>
  <c r="M7"/>
  <c r="M6"/>
  <c r="M5"/>
  <c r="M4"/>
  <c r="M3"/>
  <c r="N4" i="2"/>
  <c r="N5"/>
  <c r="N6"/>
  <c r="N7"/>
  <c r="N8"/>
  <c r="N3"/>
  <c r="M8"/>
  <c r="M7"/>
  <c r="M6"/>
  <c r="M5"/>
  <c r="M4"/>
  <c r="M3"/>
  <c r="N4" i="4"/>
  <c r="N5"/>
  <c r="N6"/>
  <c r="N7"/>
  <c r="N8"/>
  <c r="N3"/>
  <c r="M63" i="2"/>
  <c r="L53" i="1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L83"/>
  <c r="L8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L107"/>
  <c r="L108"/>
  <c r="L109"/>
  <c r="L110"/>
  <c r="L111"/>
  <c r="L112"/>
  <c r="L113"/>
  <c r="L114"/>
  <c r="L115"/>
  <c r="L116"/>
  <c r="L41"/>
  <c r="L42"/>
  <c r="L43"/>
  <c r="L44"/>
  <c r="L45"/>
  <c r="L46"/>
  <c r="L47"/>
  <c r="L48"/>
  <c r="L49"/>
  <c r="L50"/>
  <c r="L51"/>
  <c r="L52"/>
  <c r="L31"/>
  <c r="L32"/>
  <c r="L33"/>
  <c r="L34"/>
  <c r="L35"/>
  <c r="L36"/>
  <c r="L37"/>
  <c r="L38"/>
  <c r="L39"/>
  <c r="L40"/>
  <c r="L21"/>
  <c r="L22"/>
  <c r="L23"/>
  <c r="L24"/>
  <c r="L25"/>
  <c r="L26"/>
  <c r="L27"/>
  <c r="L28"/>
  <c r="L29"/>
  <c r="L30"/>
  <c r="L20"/>
  <c r="K3" i="5"/>
  <c r="K4"/>
  <c r="K5"/>
  <c r="K6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"/>
  <c r="K4" i="4"/>
  <c r="K5"/>
  <c r="K6"/>
  <c r="K7"/>
  <c r="K8"/>
  <c r="K9"/>
  <c r="K10"/>
  <c r="K11"/>
  <c r="K12"/>
  <c r="K13"/>
  <c r="K14"/>
  <c r="K15"/>
  <c r="K16"/>
  <c r="K18"/>
  <c r="K19"/>
  <c r="K20"/>
  <c r="K21"/>
  <c r="K23"/>
  <c r="K24"/>
  <c r="K25"/>
  <c r="K26"/>
  <c r="K27"/>
  <c r="K28"/>
  <c r="K29"/>
  <c r="K30"/>
  <c r="K31"/>
  <c r="K32"/>
  <c r="K33"/>
  <c r="K34"/>
  <c r="K35"/>
  <c r="K36"/>
  <c r="K37"/>
  <c r="K38"/>
  <c r="K40"/>
  <c r="K41"/>
  <c r="K42"/>
  <c r="K43"/>
  <c r="K48"/>
  <c r="K49"/>
  <c r="K50"/>
  <c r="K51"/>
  <c r="K53"/>
  <c r="K54"/>
  <c r="K55"/>
  <c r="K56"/>
  <c r="K57"/>
  <c r="K58"/>
  <c r="K59"/>
  <c r="K60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100"/>
  <c r="K101"/>
  <c r="K102"/>
  <c r="K103"/>
  <c r="K104"/>
  <c r="K105"/>
  <c r="K106"/>
  <c r="K107"/>
  <c r="K108"/>
  <c r="K109"/>
  <c r="K110"/>
  <c r="K111"/>
  <c r="K112"/>
  <c r="K113"/>
  <c r="K115"/>
  <c r="K116"/>
  <c r="K117"/>
  <c r="K118"/>
  <c r="K119"/>
  <c r="K120"/>
  <c r="K121"/>
  <c r="K3"/>
  <c r="K3" i="3"/>
  <c r="K4"/>
  <c r="K5"/>
  <c r="K6"/>
  <c r="K7"/>
  <c r="K8"/>
  <c r="K9"/>
  <c r="K10"/>
  <c r="K11"/>
  <c r="K12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2"/>
  <c r="K3" i="2"/>
  <c r="K4"/>
  <c r="K5"/>
  <c r="K6"/>
  <c r="K7"/>
  <c r="K8"/>
  <c r="K9"/>
  <c r="K10"/>
  <c r="K13"/>
  <c r="K14"/>
  <c r="K15"/>
  <c r="K16"/>
  <c r="K17"/>
  <c r="K18"/>
  <c r="K20"/>
  <c r="K23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6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2"/>
  <c r="K58" i="1"/>
  <c r="K59"/>
  <c r="K60"/>
  <c r="K61"/>
  <c r="K62"/>
  <c r="K63"/>
  <c r="K64"/>
  <c r="K65"/>
  <c r="K66"/>
  <c r="K67"/>
  <c r="K68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1"/>
  <c r="K92"/>
  <c r="K93"/>
  <c r="K94"/>
  <c r="K95"/>
  <c r="K96"/>
  <c r="K99"/>
  <c r="K100"/>
  <c r="K102"/>
  <c r="K103"/>
  <c r="K104"/>
  <c r="K107"/>
  <c r="K108"/>
  <c r="K109"/>
  <c r="K111"/>
  <c r="K112"/>
  <c r="K113"/>
  <c r="K114"/>
  <c r="K115"/>
  <c r="K116"/>
  <c r="K117"/>
  <c r="K21"/>
  <c r="K22"/>
  <c r="K23"/>
  <c r="K24"/>
  <c r="K25"/>
  <c r="K26"/>
  <c r="K27"/>
  <c r="K28"/>
  <c r="K29"/>
  <c r="K30"/>
  <c r="K33"/>
  <c r="K34"/>
  <c r="K35"/>
  <c r="K36"/>
  <c r="K37"/>
  <c r="K38"/>
  <c r="K39"/>
  <c r="K40"/>
  <c r="K41"/>
  <c r="K42"/>
  <c r="K43"/>
  <c r="K44"/>
  <c r="K45"/>
  <c r="K46"/>
  <c r="K48"/>
  <c r="K49"/>
  <c r="K51"/>
  <c r="K52"/>
  <c r="K53"/>
  <c r="K54"/>
  <c r="K55"/>
  <c r="K56"/>
  <c r="K57"/>
  <c r="K20"/>
  <c r="J117"/>
  <c r="J116"/>
  <c r="J115"/>
  <c r="J114"/>
  <c r="J113"/>
  <c r="J112"/>
  <c r="J111"/>
  <c r="J110"/>
  <c r="K110" s="1"/>
  <c r="J109"/>
  <c r="J108"/>
  <c r="J107"/>
  <c r="J106"/>
  <c r="K106" s="1"/>
  <c r="J105"/>
  <c r="K105" s="1"/>
  <c r="J104"/>
  <c r="J103"/>
  <c r="J102"/>
  <c r="J101"/>
  <c r="K101" s="1"/>
  <c r="J100"/>
  <c r="J99"/>
  <c r="J98"/>
  <c r="K98" s="1"/>
  <c r="J97"/>
  <c r="K97" s="1"/>
  <c r="J96"/>
  <c r="J95"/>
  <c r="J94"/>
  <c r="J93"/>
  <c r="J92"/>
  <c r="J91"/>
  <c r="J90"/>
  <c r="K90" s="1"/>
  <c r="J89"/>
  <c r="J88"/>
  <c r="J87"/>
  <c r="J86"/>
  <c r="J85"/>
  <c r="J84"/>
  <c r="J83"/>
  <c r="J82"/>
  <c r="J81"/>
  <c r="J80"/>
  <c r="J79"/>
  <c r="J78"/>
  <c r="J77"/>
  <c r="J76"/>
  <c r="J75"/>
  <c r="J74"/>
  <c r="J73"/>
  <c r="J72"/>
  <c r="J71"/>
  <c r="J70"/>
  <c r="J69"/>
  <c r="K69" s="1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K50" s="1"/>
  <c r="J49"/>
  <c r="J48"/>
  <c r="J47"/>
  <c r="K47" s="1"/>
  <c r="J46"/>
  <c r="J45"/>
  <c r="J44"/>
  <c r="J43"/>
  <c r="J42"/>
  <c r="J41"/>
  <c r="J40"/>
  <c r="J39"/>
  <c r="J38"/>
  <c r="J37"/>
  <c r="J36"/>
  <c r="J35"/>
  <c r="J34"/>
  <c r="J33"/>
  <c r="J32"/>
  <c r="K32" s="1"/>
  <c r="J31"/>
  <c r="K31" s="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  <c r="J5"/>
  <c r="J4"/>
  <c r="J3"/>
  <c r="J2"/>
  <c r="J117" i="2"/>
  <c r="J116"/>
  <c r="J115"/>
  <c r="J114"/>
  <c r="J113"/>
  <c r="J112"/>
  <c r="J111"/>
  <c r="J110"/>
  <c r="J109"/>
  <c r="J108"/>
  <c r="J107"/>
  <c r="J106"/>
  <c r="J105"/>
  <c r="J104"/>
  <c r="J103"/>
  <c r="J102"/>
  <c r="J101"/>
  <c r="J100"/>
  <c r="J99"/>
  <c r="J98"/>
  <c r="J97"/>
  <c r="J96"/>
  <c r="J95"/>
  <c r="J94"/>
  <c r="J93"/>
  <c r="J92"/>
  <c r="J91"/>
  <c r="J90"/>
  <c r="J89"/>
  <c r="J88"/>
  <c r="J87"/>
  <c r="J86"/>
  <c r="J85"/>
  <c r="J84"/>
  <c r="J83"/>
  <c r="J82"/>
  <c r="J81"/>
  <c r="J80"/>
  <c r="J79"/>
  <c r="J78"/>
  <c r="J77"/>
  <c r="J76"/>
  <c r="J75"/>
  <c r="J74"/>
  <c r="J73"/>
  <c r="J72"/>
  <c r="J7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K47" s="1"/>
  <c r="J46"/>
  <c r="J45"/>
  <c r="K45" s="1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K25" s="1"/>
  <c r="J24"/>
  <c r="K24" s="1"/>
  <c r="J23"/>
  <c r="J22"/>
  <c r="K22" s="1"/>
  <c r="J21"/>
  <c r="K21" s="1"/>
  <c r="J20"/>
  <c r="J19"/>
  <c r="K19" s="1"/>
  <c r="J18"/>
  <c r="J17"/>
  <c r="J16"/>
  <c r="J15"/>
  <c r="J14"/>
  <c r="J13"/>
  <c r="J12"/>
  <c r="K12" s="1"/>
  <c r="J11"/>
  <c r="K11" s="1"/>
  <c r="J10"/>
  <c r="J9"/>
  <c r="J8"/>
  <c r="J7"/>
  <c r="J6"/>
  <c r="J5"/>
  <c r="J4"/>
  <c r="J3"/>
  <c r="J2"/>
  <c r="J2" i="3"/>
  <c r="J117"/>
  <c r="J116"/>
  <c r="J115"/>
  <c r="J114"/>
  <c r="J113"/>
  <c r="J112"/>
  <c r="J111"/>
  <c r="J110"/>
  <c r="J109"/>
  <c r="J108"/>
  <c r="J107"/>
  <c r="J106"/>
  <c r="J105"/>
  <c r="J104"/>
  <c r="J103"/>
  <c r="J102"/>
  <c r="J101"/>
  <c r="J100"/>
  <c r="J99"/>
  <c r="J98"/>
  <c r="J97"/>
  <c r="J96"/>
  <c r="J95"/>
  <c r="J94"/>
  <c r="J93"/>
  <c r="J92"/>
  <c r="J91"/>
  <c r="J90"/>
  <c r="J89"/>
  <c r="J88"/>
  <c r="J87"/>
  <c r="J86"/>
  <c r="J85"/>
  <c r="J84"/>
  <c r="J83"/>
  <c r="J82"/>
  <c r="J81"/>
  <c r="J80"/>
  <c r="J79"/>
  <c r="J78"/>
  <c r="J77"/>
  <c r="J76"/>
  <c r="J75"/>
  <c r="J74"/>
  <c r="J73"/>
  <c r="J72"/>
  <c r="J7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K13" s="1"/>
  <c r="J12"/>
  <c r="J11"/>
  <c r="J10"/>
  <c r="J9"/>
  <c r="J8"/>
  <c r="J7"/>
  <c r="J6"/>
  <c r="J5"/>
  <c r="J4"/>
  <c r="J3"/>
  <c r="J2" i="5"/>
  <c r="J117"/>
  <c r="J116"/>
  <c r="J115"/>
  <c r="J114"/>
  <c r="J113"/>
  <c r="J112"/>
  <c r="J111"/>
  <c r="J110"/>
  <c r="J109"/>
  <c r="J108"/>
  <c r="J107"/>
  <c r="J106"/>
  <c r="J105"/>
  <c r="J104"/>
  <c r="J103"/>
  <c r="J102"/>
  <c r="J101"/>
  <c r="J100"/>
  <c r="J99"/>
  <c r="J98"/>
  <c r="J97"/>
  <c r="J96"/>
  <c r="J95"/>
  <c r="J94"/>
  <c r="J93"/>
  <c r="J92"/>
  <c r="J91"/>
  <c r="J90"/>
  <c r="J89"/>
  <c r="J88"/>
  <c r="J87"/>
  <c r="J86"/>
  <c r="J85"/>
  <c r="J84"/>
  <c r="J83"/>
  <c r="J82"/>
  <c r="J81"/>
  <c r="J80"/>
  <c r="J79"/>
  <c r="J78"/>
  <c r="J77"/>
  <c r="J76"/>
  <c r="J75"/>
  <c r="J74"/>
  <c r="J73"/>
  <c r="J72"/>
  <c r="J7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  <c r="J5"/>
  <c r="J4"/>
  <c r="J3"/>
  <c r="J7" i="4"/>
  <c r="J8"/>
  <c r="J9"/>
  <c r="J10"/>
  <c r="J11"/>
  <c r="J12"/>
  <c r="J13"/>
  <c r="J14"/>
  <c r="J15"/>
  <c r="J16"/>
  <c r="J18"/>
  <c r="J19"/>
  <c r="J20"/>
  <c r="J21"/>
  <c r="J23"/>
  <c r="J24"/>
  <c r="J25"/>
  <c r="J26"/>
  <c r="J27"/>
  <c r="J28"/>
  <c r="J29"/>
  <c r="J30"/>
  <c r="J31"/>
  <c r="J32"/>
  <c r="J33"/>
  <c r="J34"/>
  <c r="J35"/>
  <c r="J36"/>
  <c r="J37"/>
  <c r="J38"/>
  <c r="J40"/>
  <c r="J41"/>
  <c r="J42"/>
  <c r="J43"/>
  <c r="J48"/>
  <c r="J49"/>
  <c r="J50"/>
  <c r="J51"/>
  <c r="J52"/>
  <c r="K52" s="1"/>
  <c r="J53"/>
  <c r="J54"/>
  <c r="J55"/>
  <c r="J56"/>
  <c r="J57"/>
  <c r="J58"/>
  <c r="J59"/>
  <c r="J60"/>
  <c r="J61"/>
  <c r="K61" s="1"/>
  <c r="J62"/>
  <c r="J63"/>
  <c r="J64"/>
  <c r="J65"/>
  <c r="J66"/>
  <c r="J67"/>
  <c r="J68"/>
  <c r="J69"/>
  <c r="J70"/>
  <c r="J71"/>
  <c r="J72"/>
  <c r="J73"/>
  <c r="J74"/>
  <c r="J75"/>
  <c r="J76"/>
  <c r="J77"/>
  <c r="J78"/>
  <c r="J79"/>
  <c r="J80"/>
  <c r="J81"/>
  <c r="J82"/>
  <c r="J83"/>
  <c r="J84"/>
  <c r="J85"/>
  <c r="J86"/>
  <c r="J87"/>
  <c r="J88"/>
  <c r="J89"/>
  <c r="J90"/>
  <c r="J91"/>
  <c r="J92"/>
  <c r="J93"/>
  <c r="J94"/>
  <c r="J95"/>
  <c r="J96"/>
  <c r="J97"/>
  <c r="J98"/>
  <c r="J99"/>
  <c r="K99" s="1"/>
  <c r="J100"/>
  <c r="J101"/>
  <c r="J102"/>
  <c r="J103"/>
  <c r="J104"/>
  <c r="J105"/>
  <c r="J106"/>
  <c r="J107"/>
  <c r="J108"/>
  <c r="J109"/>
  <c r="J110"/>
  <c r="J111"/>
  <c r="J112"/>
  <c r="J113"/>
  <c r="J114"/>
  <c r="K114" s="1"/>
  <c r="J115"/>
  <c r="J116"/>
  <c r="J117"/>
  <c r="J4"/>
  <c r="J5"/>
  <c r="J6"/>
  <c r="J3"/>
  <c r="E14" i="5"/>
  <c r="E6"/>
  <c r="E7"/>
  <c r="E8"/>
  <c r="E9"/>
  <c r="E10"/>
  <c r="E11"/>
  <c r="E12"/>
  <c r="E13"/>
  <c r="E15"/>
  <c r="E16"/>
  <c r="E17"/>
  <c r="E18"/>
  <c r="E19"/>
  <c r="E20"/>
  <c r="E21"/>
  <c r="E22"/>
  <c r="E23"/>
  <c r="E4"/>
  <c r="E5"/>
  <c r="E2"/>
  <c r="E3"/>
  <c r="E125" i="4"/>
  <c r="E126"/>
  <c r="E21"/>
  <c r="E9"/>
  <c r="E7"/>
  <c r="E4"/>
  <c r="E5"/>
  <c r="E6"/>
  <c r="E8"/>
  <c r="E10"/>
  <c r="E11"/>
  <c r="E12"/>
  <c r="E13"/>
  <c r="E14"/>
  <c r="E15"/>
  <c r="E16"/>
  <c r="E18"/>
  <c r="E19"/>
  <c r="E20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5"/>
  <c r="E96"/>
  <c r="E97"/>
  <c r="E98"/>
  <c r="E99"/>
  <c r="E100"/>
  <c r="E101"/>
  <c r="E102"/>
  <c r="E103"/>
  <c r="E104"/>
  <c r="E105"/>
  <c r="E106"/>
  <c r="E107"/>
  <c r="E108"/>
  <c r="E109"/>
  <c r="E110"/>
  <c r="E111"/>
  <c r="E112"/>
  <c r="E113"/>
  <c r="E114"/>
  <c r="E115"/>
  <c r="E116"/>
  <c r="E117"/>
  <c r="E118"/>
  <c r="E119"/>
  <c r="E120"/>
  <c r="E121"/>
  <c r="E122"/>
  <c r="E123"/>
  <c r="E124"/>
  <c r="E3"/>
  <c r="E37" i="3"/>
  <c r="E35"/>
  <c r="E28"/>
  <c r="E7"/>
  <c r="E54"/>
  <c r="E53"/>
  <c r="E52"/>
  <c r="E51"/>
  <c r="E50"/>
  <c r="E49"/>
  <c r="E48"/>
  <c r="E47"/>
  <c r="E46"/>
  <c r="E45"/>
  <c r="E44"/>
  <c r="E43"/>
  <c r="E42"/>
  <c r="E41"/>
  <c r="E40"/>
  <c r="E39"/>
  <c r="E38"/>
  <c r="E36"/>
  <c r="E34"/>
  <c r="E33"/>
  <c r="E32"/>
  <c r="E31"/>
  <c r="E30"/>
  <c r="E29"/>
  <c r="E27"/>
  <c r="E26"/>
  <c r="E25"/>
  <c r="E24"/>
  <c r="E23"/>
  <c r="E22"/>
  <c r="E21"/>
  <c r="E20"/>
  <c r="E19"/>
  <c r="E18"/>
  <c r="E17"/>
  <c r="E16"/>
  <c r="E15"/>
  <c r="E14"/>
  <c r="E13"/>
  <c r="E12"/>
  <c r="E11"/>
  <c r="E10"/>
  <c r="E9"/>
  <c r="E8"/>
  <c r="E6"/>
  <c r="E5"/>
  <c r="E4"/>
  <c r="E3"/>
  <c r="E2"/>
  <c r="E47" i="2"/>
  <c r="E46"/>
  <c r="E45"/>
  <c r="E44"/>
  <c r="E35"/>
  <c r="E34"/>
  <c r="E27"/>
  <c r="E33"/>
  <c r="E32"/>
  <c r="E29"/>
  <c r="E23"/>
  <c r="E20"/>
  <c r="E19"/>
  <c r="E18"/>
  <c r="E17"/>
  <c r="E16"/>
  <c r="E7"/>
  <c r="E13"/>
  <c r="E12"/>
  <c r="E11"/>
  <c r="E10"/>
  <c r="E4"/>
  <c r="E5"/>
  <c r="E6"/>
  <c r="E8"/>
  <c r="E9"/>
  <c r="E14"/>
  <c r="E15"/>
  <c r="E21"/>
  <c r="E22"/>
  <c r="E24"/>
  <c r="E25"/>
  <c r="E26"/>
  <c r="E28"/>
  <c r="E30"/>
  <c r="E31"/>
  <c r="E36"/>
  <c r="E37"/>
  <c r="E38"/>
  <c r="E39"/>
  <c r="E40"/>
  <c r="E41"/>
  <c r="E42"/>
  <c r="E43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3"/>
  <c r="E2"/>
  <c r="E93" i="1"/>
  <c r="E65"/>
  <c r="E24"/>
  <c r="E21"/>
  <c r="E22"/>
  <c r="E23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4"/>
  <c r="E95"/>
  <c r="E96"/>
  <c r="E97"/>
  <c r="E98"/>
  <c r="E99"/>
  <c r="E100"/>
  <c r="E101"/>
  <c r="E102"/>
  <c r="E103"/>
  <c r="E104"/>
  <c r="E105"/>
  <c r="E106"/>
  <c r="E107"/>
  <c r="E108"/>
  <c r="E109"/>
  <c r="E110"/>
  <c r="E111"/>
  <c r="E112"/>
  <c r="E113"/>
  <c r="E114"/>
  <c r="E115"/>
  <c r="E116"/>
  <c r="E117"/>
  <c r="E20"/>
  <c r="O26" l="1"/>
  <c r="M9" i="5"/>
  <c r="N7" i="3"/>
  <c r="N5"/>
  <c r="M9"/>
  <c r="M9" i="2"/>
  <c r="N27" i="1"/>
  <c r="O21" s="1"/>
  <c r="M5" i="4"/>
  <c r="M7"/>
  <c r="M8"/>
  <c r="M3"/>
  <c r="M6"/>
  <c r="M4"/>
  <c r="O22" i="1" l="1"/>
  <c r="O23"/>
  <c r="O25"/>
  <c r="O24"/>
  <c r="N6" i="5"/>
  <c r="N8"/>
  <c r="N4"/>
  <c r="N3"/>
  <c r="N7"/>
  <c r="N5"/>
  <c r="N8" i="3"/>
  <c r="N4"/>
  <c r="N6"/>
  <c r="N3"/>
  <c r="M9" i="4"/>
</calcChain>
</file>

<file path=xl/sharedStrings.xml><?xml version="1.0" encoding="utf-8"?>
<sst xmlns="http://schemas.openxmlformats.org/spreadsheetml/2006/main" count="1394" uniqueCount="407">
  <si>
    <t>Year</t>
  </si>
  <si>
    <t>Pulitzer</t>
  </si>
  <si>
    <t>Ernest Poole</t>
  </si>
  <si>
    <t>Booth Tarkington</t>
  </si>
  <si>
    <t>Edith Wharton</t>
  </si>
  <si>
    <t>Willa Cather</t>
  </si>
  <si>
    <t>Margaret Wilson</t>
  </si>
  <si>
    <t>Edna Ferber</t>
  </si>
  <si>
    <t>Sinclair Lewis</t>
  </si>
  <si>
    <t>Louis Bromfield</t>
  </si>
  <si>
    <t>Thornton Wilder</t>
  </si>
  <si>
    <t>Julia Peterkin</t>
  </si>
  <si>
    <t>Oliver La Farge</t>
  </si>
  <si>
    <t>Pearl S Buck</t>
  </si>
  <si>
    <t>Thomas Sigismund Stribling</t>
  </si>
  <si>
    <t>Caroline Miller</t>
  </si>
  <si>
    <t>Josephine Winslow Johnson</t>
  </si>
  <si>
    <t>Harold L Davis</t>
  </si>
  <si>
    <t>Margaret Mitchell</t>
  </si>
  <si>
    <t>John Phillips Marquand</t>
  </si>
  <si>
    <t>Marjorie Kinnan Rawlings</t>
  </si>
  <si>
    <t>John Steinbeck</t>
  </si>
  <si>
    <t>Ellen Glasgow</t>
  </si>
  <si>
    <t>Upton Sinclair</t>
  </si>
  <si>
    <t>Martin Flavin</t>
  </si>
  <si>
    <t>Degree</t>
  </si>
  <si>
    <t>Age</t>
  </si>
  <si>
    <t>Gender</t>
  </si>
  <si>
    <t>John Hersey</t>
  </si>
  <si>
    <t>Robert Pen Warren</t>
  </si>
  <si>
    <t>James A Michener</t>
  </si>
  <si>
    <t>James Gould Cozzens</t>
  </si>
  <si>
    <t>AB Guthrie Jr.</t>
  </si>
  <si>
    <t>Conrad Richter</t>
  </si>
  <si>
    <t>Herman Wouk</t>
  </si>
  <si>
    <t>Ernest Hemingway</t>
  </si>
  <si>
    <t>William Faulkner</t>
  </si>
  <si>
    <t>MacKinlay Kantor</t>
  </si>
  <si>
    <t>James Agee</t>
  </si>
  <si>
    <t>Robert Lewis Taylor</t>
  </si>
  <si>
    <t>Allen Drury</t>
  </si>
  <si>
    <t>Harper Lee</t>
  </si>
  <si>
    <t>Edwin O'Connor</t>
  </si>
  <si>
    <t>Shirley Ann Grau</t>
  </si>
  <si>
    <t>Katherine Anne Porter</t>
  </si>
  <si>
    <t>Bernard Malamud</t>
  </si>
  <si>
    <t>William Styron</t>
  </si>
  <si>
    <t>N Scott Momaday</t>
  </si>
  <si>
    <t>Jean Stafford</t>
  </si>
  <si>
    <t>Wallace Stegner</t>
  </si>
  <si>
    <t>Eudora Welty</t>
  </si>
  <si>
    <t>Michael Shaara</t>
  </si>
  <si>
    <t>Saul Bellow</t>
  </si>
  <si>
    <t>James Alan McPherson</t>
  </si>
  <si>
    <t>John Cheever</t>
  </si>
  <si>
    <t>Norman Mailer</t>
  </si>
  <si>
    <t>John Kennedy Toole</t>
  </si>
  <si>
    <t>John Updike</t>
  </si>
  <si>
    <t>Alice Walker</t>
  </si>
  <si>
    <t>William Kennedy</t>
  </si>
  <si>
    <t>Alison Lurie</t>
  </si>
  <si>
    <t>Larry McMurtry</t>
  </si>
  <si>
    <t>Peter Taylor</t>
  </si>
  <si>
    <t>Toni Morrison</t>
  </si>
  <si>
    <t>Anne Tyler</t>
  </si>
  <si>
    <t>Robert Olen Butler</t>
  </si>
  <si>
    <t>E Annie Proulx</t>
  </si>
  <si>
    <t>Carol Shields</t>
  </si>
  <si>
    <t>Richard Ford</t>
  </si>
  <si>
    <t>Steven Millhauser</t>
  </si>
  <si>
    <t>Philip Roth</t>
  </si>
  <si>
    <t>Michael Cunningham</t>
  </si>
  <si>
    <t>Jhumpa Lahiri</t>
  </si>
  <si>
    <t>Michael Chabon</t>
  </si>
  <si>
    <t>Richard Russo</t>
  </si>
  <si>
    <t>Jeffrey Eugenides</t>
  </si>
  <si>
    <t>Edward P Jones</t>
  </si>
  <si>
    <t>Marilynne Robinson</t>
  </si>
  <si>
    <t>Geraldine Brooks</t>
  </si>
  <si>
    <t>Cormac McCarthy</t>
  </si>
  <si>
    <t>Junot Diaz</t>
  </si>
  <si>
    <t>Elizabeth Strout</t>
  </si>
  <si>
    <t>Paul Harding</t>
  </si>
  <si>
    <t>Jennifer Egan</t>
  </si>
  <si>
    <t>Birthdate</t>
  </si>
  <si>
    <t>M</t>
  </si>
  <si>
    <t>partial</t>
  </si>
  <si>
    <t>Margaret Ayer Barnes</t>
  </si>
  <si>
    <t>F</t>
  </si>
  <si>
    <t>BA</t>
  </si>
  <si>
    <t>MA</t>
  </si>
  <si>
    <t>PhD</t>
  </si>
  <si>
    <t>Home State</t>
  </si>
  <si>
    <t>MS</t>
  </si>
  <si>
    <t>NJ</t>
  </si>
  <si>
    <t>QC</t>
  </si>
  <si>
    <t>GA</t>
  </si>
  <si>
    <t>LA</t>
  </si>
  <si>
    <t>PA</t>
  </si>
  <si>
    <t>NY</t>
  </si>
  <si>
    <t>IL</t>
  </si>
  <si>
    <t>TX</t>
  </si>
  <si>
    <t>TN</t>
  </si>
  <si>
    <t>OH</t>
  </si>
  <si>
    <t>MN</t>
  </si>
  <si>
    <t>Oscar Hijuelos</t>
  </si>
  <si>
    <t>Jane Smiley</t>
  </si>
  <si>
    <t>CA</t>
  </si>
  <si>
    <t>CT</t>
  </si>
  <si>
    <t>BC</t>
  </si>
  <si>
    <t>London</t>
  </si>
  <si>
    <t>DC</t>
  </si>
  <si>
    <t>MI</t>
  </si>
  <si>
    <t>ID</t>
  </si>
  <si>
    <t>Australia</t>
  </si>
  <si>
    <t>RI</t>
  </si>
  <si>
    <t>DR</t>
  </si>
  <si>
    <t>JD</t>
  </si>
  <si>
    <t>ME</t>
  </si>
  <si>
    <t>IN</t>
  </si>
  <si>
    <t>VA</t>
  </si>
  <si>
    <t>IA</t>
  </si>
  <si>
    <t>WI</t>
  </si>
  <si>
    <t>SC</t>
  </si>
  <si>
    <t>WV</t>
  </si>
  <si>
    <t>MO</t>
  </si>
  <si>
    <t>OR</t>
  </si>
  <si>
    <t>DE</t>
  </si>
  <si>
    <t>MD</t>
  </si>
  <si>
    <t>China</t>
  </si>
  <si>
    <t>KY</t>
  </si>
  <si>
    <t>AL</t>
  </si>
  <si>
    <t>OK</t>
  </si>
  <si>
    <t>National Book Award</t>
  </si>
  <si>
    <t>Nelson Algren</t>
  </si>
  <si>
    <t>James Jones</t>
  </si>
  <si>
    <t>Ralph Ellison</t>
  </si>
  <si>
    <t>John O'Hara</t>
  </si>
  <si>
    <t>Wright Morris</t>
  </si>
  <si>
    <t>NE</t>
  </si>
  <si>
    <t>Walker Percy</t>
  </si>
  <si>
    <t>JF Powers</t>
  </si>
  <si>
    <t>Jerzy Kosinski</t>
  </si>
  <si>
    <t>Poland</t>
  </si>
  <si>
    <t>Joyce Carol Oates</t>
  </si>
  <si>
    <t>Flannery O'Connor</t>
  </si>
  <si>
    <t>John Barth</t>
  </si>
  <si>
    <t>Thomas Pynchon</t>
  </si>
  <si>
    <t>Robert Stone</t>
  </si>
  <si>
    <t>Mary Lee Settle</t>
  </si>
  <si>
    <t>Tim O'Brien</t>
  </si>
  <si>
    <t>William Gaddis</t>
  </si>
  <si>
    <t>Ellen Gilchrist</t>
  </si>
  <si>
    <t>Don DeLillo</t>
  </si>
  <si>
    <t>EL Doctorow</t>
  </si>
  <si>
    <t>Larry Heinemann</t>
  </si>
  <si>
    <t>Pete Dexter</t>
  </si>
  <si>
    <t>MFA</t>
  </si>
  <si>
    <t>Charles Johnson</t>
  </si>
  <si>
    <t>John Casey</t>
  </si>
  <si>
    <t>Norman Rush</t>
  </si>
  <si>
    <t>Andrea Barrett</t>
  </si>
  <si>
    <t>Charles Frazier</t>
  </si>
  <si>
    <t>NC</t>
  </si>
  <si>
    <t>Alice McDermott</t>
  </si>
  <si>
    <t>Ha Jin</t>
  </si>
  <si>
    <t>Susan Sontag</t>
  </si>
  <si>
    <t>Jonathan Franzen</t>
  </si>
  <si>
    <t>Julia Glass</t>
  </si>
  <si>
    <t>Shirley Hazzard</t>
  </si>
  <si>
    <t>Lily Tuck</t>
  </si>
  <si>
    <t>Paris</t>
  </si>
  <si>
    <t>William T Vollmann</t>
  </si>
  <si>
    <t>Richard Powers</t>
  </si>
  <si>
    <t>Denis Johnson</t>
  </si>
  <si>
    <t>Germany</t>
  </si>
  <si>
    <t>Peter Matthiessen</t>
  </si>
  <si>
    <t>Colum McCann</t>
  </si>
  <si>
    <t>Ireland</t>
  </si>
  <si>
    <t>Jaimy Gordon</t>
  </si>
  <si>
    <t>Jesmyn Ward</t>
  </si>
  <si>
    <t>Booker Prize</t>
  </si>
  <si>
    <t>PH Newby</t>
  </si>
  <si>
    <t>Bernice Rubens</t>
  </si>
  <si>
    <t>JG Farrell</t>
  </si>
  <si>
    <t>VS Naipaul</t>
  </si>
  <si>
    <t>John Berger</t>
  </si>
  <si>
    <t>Nadine Gordimer</t>
  </si>
  <si>
    <t>Stanley Middleton</t>
  </si>
  <si>
    <t>Ruth Prawer Jhabvala</t>
  </si>
  <si>
    <t>David Storey</t>
  </si>
  <si>
    <t>Paul Scott</t>
  </si>
  <si>
    <t>Iris Murdoch</t>
  </si>
  <si>
    <t>Penelope Fitzgerald</t>
  </si>
  <si>
    <t>William Golding</t>
  </si>
  <si>
    <t>Salman Rushdie</t>
  </si>
  <si>
    <t>Thomas Keneally</t>
  </si>
  <si>
    <t>JM Coetzee</t>
  </si>
  <si>
    <t>Anita Brookner</t>
  </si>
  <si>
    <t>Keri Hulme</t>
  </si>
  <si>
    <t>Kingsley Amis</t>
  </si>
  <si>
    <t>Penelope Lively</t>
  </si>
  <si>
    <t>Peter Carey</t>
  </si>
  <si>
    <t>Kazuo Ishiguro</t>
  </si>
  <si>
    <t>AS Byatt</t>
  </si>
  <si>
    <t>Ben Okri</t>
  </si>
  <si>
    <t>Michael Ondaatje</t>
  </si>
  <si>
    <t>Barry Unsworth</t>
  </si>
  <si>
    <t>Roddy Doyle</t>
  </si>
  <si>
    <t>James Kelman</t>
  </si>
  <si>
    <t>Pat Barker</t>
  </si>
  <si>
    <t>Graham Swift</t>
  </si>
  <si>
    <t>Arundhati Roy</t>
  </si>
  <si>
    <t>Ian McEwan</t>
  </si>
  <si>
    <t>Margaret Atwood</t>
  </si>
  <si>
    <t>Yann Martel</t>
  </si>
  <si>
    <t>DBC Pierre</t>
  </si>
  <si>
    <t>Alan Hollinghurst</t>
  </si>
  <si>
    <t>John Banville</t>
  </si>
  <si>
    <t>Kiran Desai</t>
  </si>
  <si>
    <t>Anne Enright</t>
  </si>
  <si>
    <t>Aravind Adiga</t>
  </si>
  <si>
    <t>Hilary Mantel</t>
  </si>
  <si>
    <t>Howard Jacobson</t>
  </si>
  <si>
    <t>Julian Barnes</t>
  </si>
  <si>
    <t>UK</t>
  </si>
  <si>
    <t>Country1</t>
  </si>
  <si>
    <t>Country2</t>
  </si>
  <si>
    <t>Trinidad and Tobago</t>
  </si>
  <si>
    <t>South Africa</t>
  </si>
  <si>
    <t>West Germany</t>
  </si>
  <si>
    <t>India</t>
  </si>
  <si>
    <t>New Zealand</t>
  </si>
  <si>
    <t>Japan</t>
  </si>
  <si>
    <t>Nigeria</t>
  </si>
  <si>
    <t>Sri Lanka</t>
  </si>
  <si>
    <t>Canada</t>
  </si>
  <si>
    <t>Nobel Prize</t>
  </si>
  <si>
    <t>Sully Prudhomme</t>
  </si>
  <si>
    <t>France</t>
  </si>
  <si>
    <t>Theodor Mommsen</t>
  </si>
  <si>
    <t>Bjornstjerne Bjornson</t>
  </si>
  <si>
    <t>Norway</t>
  </si>
  <si>
    <t>Frederic Mistral</t>
  </si>
  <si>
    <t>Jose Echegary</t>
  </si>
  <si>
    <t>Spain</t>
  </si>
  <si>
    <t>Giosue Carducci</t>
  </si>
  <si>
    <t>Italy</t>
  </si>
  <si>
    <t>Henryk Sienkiewicz</t>
  </si>
  <si>
    <t>Rudyard Kipling</t>
  </si>
  <si>
    <t>Rudolf Christoph Eucken</t>
  </si>
  <si>
    <t>Selma Lagerlof</t>
  </si>
  <si>
    <t>Sweden</t>
  </si>
  <si>
    <t>Paul Heyse</t>
  </si>
  <si>
    <t>Maurice Maeterlinck</t>
  </si>
  <si>
    <t>Belgium</t>
  </si>
  <si>
    <t>Gerhart Hauptmann</t>
  </si>
  <si>
    <t>Rabindranath Tagore</t>
  </si>
  <si>
    <t>Romain Rolland</t>
  </si>
  <si>
    <t>Verner von Heidenstam</t>
  </si>
  <si>
    <t>Karl Adolph Gjellerup</t>
  </si>
  <si>
    <t>Denmark</t>
  </si>
  <si>
    <t>Henrick Pontoppidan</t>
  </si>
  <si>
    <t>Carl Spitteler</t>
  </si>
  <si>
    <t>Switzerland</t>
  </si>
  <si>
    <t>Knut Hamsun</t>
  </si>
  <si>
    <t>Anatole France</t>
  </si>
  <si>
    <t>Jacinto Benavente</t>
  </si>
  <si>
    <t>William Butler Yeats</t>
  </si>
  <si>
    <t>Wladyslaw Reymont</t>
  </si>
  <si>
    <t>George Bernard Shaw</t>
  </si>
  <si>
    <t>Grazia Deledda</t>
  </si>
  <si>
    <t>Henri Bergson</t>
  </si>
  <si>
    <t>Sigrid Undset</t>
  </si>
  <si>
    <t>Thomas Mann</t>
  </si>
  <si>
    <t>US</t>
  </si>
  <si>
    <t>Erik Axel Karlfeldt</t>
  </si>
  <si>
    <t>John Galsworthy</t>
  </si>
  <si>
    <t>Ivan Bunin</t>
  </si>
  <si>
    <t>Russia</t>
  </si>
  <si>
    <t>Luigi Pirandello</t>
  </si>
  <si>
    <t>Eugene O'Neill</t>
  </si>
  <si>
    <t>Roger Martin du Gard</t>
  </si>
  <si>
    <t>Frans Eemil Sillanpaa</t>
  </si>
  <si>
    <t>Finland</t>
  </si>
  <si>
    <t>Johannes Vilhelm Jensen</t>
  </si>
  <si>
    <t>Gabriela Mistral</t>
  </si>
  <si>
    <t>Chile</t>
  </si>
  <si>
    <t>Herman Hesse</t>
  </si>
  <si>
    <t>Andre Gide</t>
  </si>
  <si>
    <t>TS Eliot</t>
  </si>
  <si>
    <t>Bertrand Russell</t>
  </si>
  <si>
    <t>Par Lagerkvist</t>
  </si>
  <si>
    <t>Francois Mauriac</t>
  </si>
  <si>
    <t>Winston Churchill</t>
  </si>
  <si>
    <t>Halldor Laxness</t>
  </si>
  <si>
    <t>Iceland</t>
  </si>
  <si>
    <t>military</t>
  </si>
  <si>
    <t>Juan Ramon Jimenez</t>
  </si>
  <si>
    <t>Albert Camus</t>
  </si>
  <si>
    <t>Algeria</t>
  </si>
  <si>
    <t>Boris Pasternak</t>
  </si>
  <si>
    <t>declined</t>
  </si>
  <si>
    <t>Salvatore Quasimodo</t>
  </si>
  <si>
    <t>Saint-John Perse</t>
  </si>
  <si>
    <t>Guadeloupe</t>
  </si>
  <si>
    <t>Ivo Andric</t>
  </si>
  <si>
    <t>Bosnia</t>
  </si>
  <si>
    <t>Serbia</t>
  </si>
  <si>
    <t>Giorgos Seferis</t>
  </si>
  <si>
    <t>Greece</t>
  </si>
  <si>
    <t>Turkey</t>
  </si>
  <si>
    <t>Jean-Paul Sartre</t>
  </si>
  <si>
    <t>Mikhail Sholokhov</t>
  </si>
  <si>
    <t>Shmuel Yosef Agnon</t>
  </si>
  <si>
    <t>Israel</t>
  </si>
  <si>
    <t>Ukraine</t>
  </si>
  <si>
    <t>Nelly Sachs</t>
  </si>
  <si>
    <t>Miguel Angel Asturias</t>
  </si>
  <si>
    <t>Guatemala</t>
  </si>
  <si>
    <t>Europe</t>
  </si>
  <si>
    <t>Yasunari Kawabata</t>
  </si>
  <si>
    <t>Samuel Beckett</t>
  </si>
  <si>
    <t>Aleksandr Solzhenitsyn</t>
  </si>
  <si>
    <t>Pablo Neruda</t>
  </si>
  <si>
    <t>Heinrich Boll</t>
  </si>
  <si>
    <t>Patrick White</t>
  </si>
  <si>
    <t>Eyvind Johnson</t>
  </si>
  <si>
    <t>Harry Martinson</t>
  </si>
  <si>
    <t>Eugenio Montale</t>
  </si>
  <si>
    <t>partial grad work</t>
  </si>
  <si>
    <t>Vicente Aleixandre</t>
  </si>
  <si>
    <t>Isaac Bashevis Singer</t>
  </si>
  <si>
    <t>wrote in Yiddish, attended seminary</t>
  </si>
  <si>
    <t>Odysseas Elytis</t>
  </si>
  <si>
    <t>Czeslaw Milosz</t>
  </si>
  <si>
    <t>Lithuania</t>
  </si>
  <si>
    <t>Elias Canetti</t>
  </si>
  <si>
    <t>Bulgaria</t>
  </si>
  <si>
    <t>Gabriel Garcia Marquez</t>
  </si>
  <si>
    <t>Colombia</t>
  </si>
  <si>
    <t>Mexico</t>
  </si>
  <si>
    <t>Jaroslav Seifert</t>
  </si>
  <si>
    <t>Czech Republic</t>
  </si>
  <si>
    <t>Austria-Hungary</t>
  </si>
  <si>
    <t>Claude Simon</t>
  </si>
  <si>
    <t>Madagascar</t>
  </si>
  <si>
    <t>Wole Soyinka</t>
  </si>
  <si>
    <t>Joseph Brodsky</t>
  </si>
  <si>
    <t>Naguib Mahfouz</t>
  </si>
  <si>
    <t>Egypt</t>
  </si>
  <si>
    <t>Camilo Jose Cela</t>
  </si>
  <si>
    <t>Octavio Paz</t>
  </si>
  <si>
    <t>Derek Walcott</t>
  </si>
  <si>
    <t>Saint Lucia</t>
  </si>
  <si>
    <t>Kenzaburo Oe</t>
  </si>
  <si>
    <t>Seamus Heaney</t>
  </si>
  <si>
    <t>Wislawa Szymborska</t>
  </si>
  <si>
    <t>Dario Fo</t>
  </si>
  <si>
    <t>Jose Saramago</t>
  </si>
  <si>
    <t>Portugal</t>
  </si>
  <si>
    <t>Gunter Grass</t>
  </si>
  <si>
    <t>Gao Xingjian</t>
  </si>
  <si>
    <t>Imre Kertesz</t>
  </si>
  <si>
    <t>Hungary</t>
  </si>
  <si>
    <t>Elfride Jelinek</t>
  </si>
  <si>
    <t>Austria</t>
  </si>
  <si>
    <t>Harold Pinter</t>
  </si>
  <si>
    <t>Orhan Pamuk</t>
  </si>
  <si>
    <t>Doris Lessing</t>
  </si>
  <si>
    <t>JMG Le Clezio</t>
  </si>
  <si>
    <t>Herta Muller</t>
  </si>
  <si>
    <t>Romania</t>
  </si>
  <si>
    <t>Mario Vargas Llosa</t>
  </si>
  <si>
    <t>Peru</t>
  </si>
  <si>
    <t>Tomas Transtromer</t>
  </si>
  <si>
    <t>Neustadt Prize</t>
  </si>
  <si>
    <t>Giuseppe Ungaretti</t>
  </si>
  <si>
    <t>Francis Ponge</t>
  </si>
  <si>
    <t>Elizabeth Bishop</t>
  </si>
  <si>
    <t>Josef Skvorecky</t>
  </si>
  <si>
    <t>Paavo Haavikko</t>
  </si>
  <si>
    <t>Max Frisch</t>
  </si>
  <si>
    <t>Raja Rao</t>
  </si>
  <si>
    <t>Joao Cabral de Melo Neto</t>
  </si>
  <si>
    <t>Edward Kamau Brathwaite</t>
  </si>
  <si>
    <t>Assia Djebar</t>
  </si>
  <si>
    <t>Nuruddin Farah</t>
  </si>
  <si>
    <t>David Malouf</t>
  </si>
  <si>
    <t>Alvaro Mutis</t>
  </si>
  <si>
    <t>Adam Zagajewski</t>
  </si>
  <si>
    <t>Patricia Grace</t>
  </si>
  <si>
    <t>Duo Duo</t>
  </si>
  <si>
    <t>Rohinton Mistry</t>
  </si>
  <si>
    <t>partial MD</t>
  </si>
  <si>
    <t>architecture</t>
  </si>
  <si>
    <t>Brazil</t>
  </si>
  <si>
    <t>Barbados</t>
  </si>
  <si>
    <t>received PhD after award</t>
  </si>
  <si>
    <t>Somolia</t>
  </si>
  <si>
    <t>Nicaragua</t>
  </si>
  <si>
    <t>Claribel Alegria</t>
  </si>
  <si>
    <t>Analysis</t>
  </si>
  <si>
    <t>Matching</t>
  </si>
  <si>
    <t>Total</t>
  </si>
  <si>
    <t>none</t>
  </si>
  <si>
    <t>Percent</t>
  </si>
</sst>
</file>

<file path=xl/styles.xml><?xml version="1.0" encoding="utf-8"?>
<styleSheet xmlns="http://schemas.openxmlformats.org/spreadsheetml/2006/main">
  <numFmts count="1">
    <numFmt numFmtId="164" formatCode="0.0%"/>
  </numFmts>
  <fonts count="3">
    <font>
      <sz val="11"/>
      <color theme="1"/>
      <name val="Calibri"/>
      <family val="2"/>
      <scheme val="minor"/>
    </font>
    <font>
      <sz val="11"/>
      <color theme="5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Font="1"/>
    <xf numFmtId="164" fontId="0" fillId="0" borderId="0" xfId="0" applyNumberFormat="1"/>
    <xf numFmtId="0" fontId="2" fillId="0" borderId="0" xfId="0" applyFont="1"/>
    <xf numFmtId="0" fontId="0" fillId="0" borderId="0" xfId="0" applyAlignment="1"/>
    <xf numFmtId="164" fontId="0" fillId="0" borderId="0" xfId="0" applyNumberForma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Pulitzer Prize in Fiction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cat>
            <c:numRef>
              <c:f>Pulitzer!$A$20:$A$117</c:f>
              <c:numCache>
                <c:formatCode>General</c:formatCode>
                <c:ptCount val="98"/>
                <c:pt idx="0">
                  <c:v>1918</c:v>
                </c:pt>
                <c:pt idx="1">
                  <c:v>1919</c:v>
                </c:pt>
                <c:pt idx="2">
                  <c:v>1920</c:v>
                </c:pt>
                <c:pt idx="3">
                  <c:v>1921</c:v>
                </c:pt>
                <c:pt idx="4">
                  <c:v>1922</c:v>
                </c:pt>
                <c:pt idx="5">
                  <c:v>1923</c:v>
                </c:pt>
                <c:pt idx="6">
                  <c:v>1924</c:v>
                </c:pt>
                <c:pt idx="7">
                  <c:v>1925</c:v>
                </c:pt>
                <c:pt idx="8">
                  <c:v>1926</c:v>
                </c:pt>
                <c:pt idx="9">
                  <c:v>1927</c:v>
                </c:pt>
                <c:pt idx="10">
                  <c:v>1928</c:v>
                </c:pt>
                <c:pt idx="11">
                  <c:v>1929</c:v>
                </c:pt>
                <c:pt idx="12">
                  <c:v>1930</c:v>
                </c:pt>
                <c:pt idx="13">
                  <c:v>1931</c:v>
                </c:pt>
                <c:pt idx="14">
                  <c:v>1932</c:v>
                </c:pt>
                <c:pt idx="15">
                  <c:v>1933</c:v>
                </c:pt>
                <c:pt idx="16">
                  <c:v>1934</c:v>
                </c:pt>
                <c:pt idx="17">
                  <c:v>1935</c:v>
                </c:pt>
                <c:pt idx="18">
                  <c:v>1936</c:v>
                </c:pt>
                <c:pt idx="19">
                  <c:v>1937</c:v>
                </c:pt>
                <c:pt idx="20">
                  <c:v>1938</c:v>
                </c:pt>
                <c:pt idx="21">
                  <c:v>1939</c:v>
                </c:pt>
                <c:pt idx="22">
                  <c:v>1940</c:v>
                </c:pt>
                <c:pt idx="23">
                  <c:v>1941</c:v>
                </c:pt>
                <c:pt idx="24">
                  <c:v>1942</c:v>
                </c:pt>
                <c:pt idx="25">
                  <c:v>1943</c:v>
                </c:pt>
                <c:pt idx="26">
                  <c:v>1944</c:v>
                </c:pt>
                <c:pt idx="27">
                  <c:v>1945</c:v>
                </c:pt>
                <c:pt idx="28">
                  <c:v>1946</c:v>
                </c:pt>
                <c:pt idx="29">
                  <c:v>1947</c:v>
                </c:pt>
                <c:pt idx="30">
                  <c:v>1948</c:v>
                </c:pt>
                <c:pt idx="31">
                  <c:v>1949</c:v>
                </c:pt>
                <c:pt idx="32">
                  <c:v>1950</c:v>
                </c:pt>
                <c:pt idx="33">
                  <c:v>1951</c:v>
                </c:pt>
                <c:pt idx="34">
                  <c:v>1952</c:v>
                </c:pt>
                <c:pt idx="35">
                  <c:v>1953</c:v>
                </c:pt>
                <c:pt idx="36">
                  <c:v>1954</c:v>
                </c:pt>
                <c:pt idx="37">
                  <c:v>1955</c:v>
                </c:pt>
                <c:pt idx="38">
                  <c:v>1956</c:v>
                </c:pt>
                <c:pt idx="39">
                  <c:v>1957</c:v>
                </c:pt>
                <c:pt idx="40">
                  <c:v>1958</c:v>
                </c:pt>
                <c:pt idx="41">
                  <c:v>1959</c:v>
                </c:pt>
                <c:pt idx="42">
                  <c:v>1960</c:v>
                </c:pt>
                <c:pt idx="43">
                  <c:v>1961</c:v>
                </c:pt>
                <c:pt idx="44">
                  <c:v>1962</c:v>
                </c:pt>
                <c:pt idx="45">
                  <c:v>1963</c:v>
                </c:pt>
                <c:pt idx="46">
                  <c:v>1964</c:v>
                </c:pt>
                <c:pt idx="47">
                  <c:v>1965</c:v>
                </c:pt>
                <c:pt idx="48">
                  <c:v>1966</c:v>
                </c:pt>
                <c:pt idx="49">
                  <c:v>1967</c:v>
                </c:pt>
                <c:pt idx="50">
                  <c:v>1968</c:v>
                </c:pt>
                <c:pt idx="51">
                  <c:v>1969</c:v>
                </c:pt>
                <c:pt idx="52">
                  <c:v>1970</c:v>
                </c:pt>
                <c:pt idx="53">
                  <c:v>1971</c:v>
                </c:pt>
                <c:pt idx="54">
                  <c:v>1972</c:v>
                </c:pt>
                <c:pt idx="55">
                  <c:v>1973</c:v>
                </c:pt>
                <c:pt idx="56">
                  <c:v>1974</c:v>
                </c:pt>
                <c:pt idx="57">
                  <c:v>1975</c:v>
                </c:pt>
                <c:pt idx="58">
                  <c:v>1976</c:v>
                </c:pt>
                <c:pt idx="59">
                  <c:v>1977</c:v>
                </c:pt>
                <c:pt idx="60">
                  <c:v>1978</c:v>
                </c:pt>
                <c:pt idx="61">
                  <c:v>1979</c:v>
                </c:pt>
                <c:pt idx="62">
                  <c:v>1980</c:v>
                </c:pt>
                <c:pt idx="63">
                  <c:v>1981</c:v>
                </c:pt>
                <c:pt idx="64">
                  <c:v>1982</c:v>
                </c:pt>
                <c:pt idx="65">
                  <c:v>1983</c:v>
                </c:pt>
                <c:pt idx="66">
                  <c:v>1984</c:v>
                </c:pt>
                <c:pt idx="67">
                  <c:v>1985</c:v>
                </c:pt>
                <c:pt idx="68">
                  <c:v>1986</c:v>
                </c:pt>
                <c:pt idx="69">
                  <c:v>1987</c:v>
                </c:pt>
                <c:pt idx="70">
                  <c:v>1988</c:v>
                </c:pt>
                <c:pt idx="71">
                  <c:v>1989</c:v>
                </c:pt>
                <c:pt idx="72">
                  <c:v>1990</c:v>
                </c:pt>
                <c:pt idx="73">
                  <c:v>1991</c:v>
                </c:pt>
                <c:pt idx="74">
                  <c:v>1992</c:v>
                </c:pt>
                <c:pt idx="75">
                  <c:v>1993</c:v>
                </c:pt>
                <c:pt idx="76">
                  <c:v>1994</c:v>
                </c:pt>
                <c:pt idx="77">
                  <c:v>1995</c:v>
                </c:pt>
                <c:pt idx="78">
                  <c:v>1996</c:v>
                </c:pt>
                <c:pt idx="79">
                  <c:v>1997</c:v>
                </c:pt>
                <c:pt idx="80">
                  <c:v>1998</c:v>
                </c:pt>
                <c:pt idx="81">
                  <c:v>1999</c:v>
                </c:pt>
                <c:pt idx="82">
                  <c:v>2000</c:v>
                </c:pt>
                <c:pt idx="83">
                  <c:v>2001</c:v>
                </c:pt>
                <c:pt idx="84">
                  <c:v>2002</c:v>
                </c:pt>
                <c:pt idx="85">
                  <c:v>2003</c:v>
                </c:pt>
                <c:pt idx="86">
                  <c:v>2004</c:v>
                </c:pt>
                <c:pt idx="87">
                  <c:v>2005</c:v>
                </c:pt>
                <c:pt idx="88">
                  <c:v>2006</c:v>
                </c:pt>
                <c:pt idx="89">
                  <c:v>2007</c:v>
                </c:pt>
                <c:pt idx="90">
                  <c:v>2008</c:v>
                </c:pt>
                <c:pt idx="91">
                  <c:v>2009</c:v>
                </c:pt>
                <c:pt idx="92">
                  <c:v>2010</c:v>
                </c:pt>
                <c:pt idx="93">
                  <c:v>2011</c:v>
                </c:pt>
                <c:pt idx="94">
                  <c:v>2012</c:v>
                </c:pt>
                <c:pt idx="95">
                  <c:v>2013</c:v>
                </c:pt>
                <c:pt idx="96">
                  <c:v>2014</c:v>
                </c:pt>
                <c:pt idx="97">
                  <c:v>2015</c:v>
                </c:pt>
              </c:numCache>
            </c:numRef>
          </c:cat>
          <c:val>
            <c:numRef>
              <c:f>Pulitzer!$K$20:$K$117</c:f>
              <c:numCache>
                <c:formatCode>General</c:formatCode>
                <c:ptCount val="98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2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1</c:v>
                </c:pt>
                <c:pt idx="10">
                  <c:v>2</c:v>
                </c:pt>
                <c:pt idx="11">
                  <c:v>4</c:v>
                </c:pt>
                <c:pt idx="12">
                  <c:v>4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0</c:v>
                </c:pt>
                <c:pt idx="17">
                  <c:v>1</c:v>
                </c:pt>
                <c:pt idx="18">
                  <c:v>0</c:v>
                </c:pt>
                <c:pt idx="19">
                  <c:v>1</c:v>
                </c:pt>
                <c:pt idx="20">
                  <c:v>2</c:v>
                </c:pt>
                <c:pt idx="21">
                  <c:v>2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1</c:v>
                </c:pt>
                <c:pt idx="26">
                  <c:v>0</c:v>
                </c:pt>
                <c:pt idx="27">
                  <c:v>4</c:v>
                </c:pt>
                <c:pt idx="28">
                  <c:v>0</c:v>
                </c:pt>
                <c:pt idx="29">
                  <c:v>2</c:v>
                </c:pt>
                <c:pt idx="30">
                  <c:v>4</c:v>
                </c:pt>
                <c:pt idx="31">
                  <c:v>1</c:v>
                </c:pt>
                <c:pt idx="32">
                  <c:v>2</c:v>
                </c:pt>
                <c:pt idx="33">
                  <c:v>0</c:v>
                </c:pt>
                <c:pt idx="34">
                  <c:v>2</c:v>
                </c:pt>
                <c:pt idx="35">
                  <c:v>0</c:v>
                </c:pt>
                <c:pt idx="36">
                  <c:v>0</c:v>
                </c:pt>
                <c:pt idx="37">
                  <c:v>1</c:v>
                </c:pt>
                <c:pt idx="38">
                  <c:v>0</c:v>
                </c:pt>
                <c:pt idx="39">
                  <c:v>0</c:v>
                </c:pt>
                <c:pt idx="40">
                  <c:v>2</c:v>
                </c:pt>
                <c:pt idx="41">
                  <c:v>2</c:v>
                </c:pt>
                <c:pt idx="42">
                  <c:v>2</c:v>
                </c:pt>
                <c:pt idx="43">
                  <c:v>2</c:v>
                </c:pt>
                <c:pt idx="44">
                  <c:v>2</c:v>
                </c:pt>
                <c:pt idx="45">
                  <c:v>1</c:v>
                </c:pt>
                <c:pt idx="46">
                  <c:v>0</c:v>
                </c:pt>
                <c:pt idx="47">
                  <c:v>2</c:v>
                </c:pt>
                <c:pt idx="48">
                  <c:v>0</c:v>
                </c:pt>
                <c:pt idx="49">
                  <c:v>4</c:v>
                </c:pt>
                <c:pt idx="50">
                  <c:v>2</c:v>
                </c:pt>
                <c:pt idx="51">
                  <c:v>6</c:v>
                </c:pt>
                <c:pt idx="52">
                  <c:v>0</c:v>
                </c:pt>
                <c:pt idx="53">
                  <c:v>0</c:v>
                </c:pt>
                <c:pt idx="54">
                  <c:v>6</c:v>
                </c:pt>
                <c:pt idx="55">
                  <c:v>2</c:v>
                </c:pt>
                <c:pt idx="56">
                  <c:v>0</c:v>
                </c:pt>
                <c:pt idx="57">
                  <c:v>2</c:v>
                </c:pt>
                <c:pt idx="58">
                  <c:v>2</c:v>
                </c:pt>
                <c:pt idx="59">
                  <c:v>0</c:v>
                </c:pt>
                <c:pt idx="60">
                  <c:v>2</c:v>
                </c:pt>
                <c:pt idx="61">
                  <c:v>1</c:v>
                </c:pt>
                <c:pt idx="62">
                  <c:v>2</c:v>
                </c:pt>
                <c:pt idx="63">
                  <c:v>4</c:v>
                </c:pt>
                <c:pt idx="64">
                  <c:v>2</c:v>
                </c:pt>
                <c:pt idx="65">
                  <c:v>2</c:v>
                </c:pt>
                <c:pt idx="66">
                  <c:v>2</c:v>
                </c:pt>
                <c:pt idx="67">
                  <c:v>2</c:v>
                </c:pt>
                <c:pt idx="68">
                  <c:v>4</c:v>
                </c:pt>
                <c:pt idx="69">
                  <c:v>2</c:v>
                </c:pt>
                <c:pt idx="70">
                  <c:v>4</c:v>
                </c:pt>
                <c:pt idx="71">
                  <c:v>4</c:v>
                </c:pt>
                <c:pt idx="72">
                  <c:v>4</c:v>
                </c:pt>
                <c:pt idx="73">
                  <c:v>2</c:v>
                </c:pt>
                <c:pt idx="74">
                  <c:v>6</c:v>
                </c:pt>
                <c:pt idx="75">
                  <c:v>4</c:v>
                </c:pt>
                <c:pt idx="76">
                  <c:v>4</c:v>
                </c:pt>
                <c:pt idx="77">
                  <c:v>4</c:v>
                </c:pt>
                <c:pt idx="78">
                  <c:v>4</c:v>
                </c:pt>
                <c:pt idx="79">
                  <c:v>2</c:v>
                </c:pt>
                <c:pt idx="80">
                  <c:v>4</c:v>
                </c:pt>
                <c:pt idx="81">
                  <c:v>4</c:v>
                </c:pt>
                <c:pt idx="82">
                  <c:v>6</c:v>
                </c:pt>
                <c:pt idx="83">
                  <c:v>4</c:v>
                </c:pt>
                <c:pt idx="84">
                  <c:v>6</c:v>
                </c:pt>
                <c:pt idx="85">
                  <c:v>4</c:v>
                </c:pt>
                <c:pt idx="86">
                  <c:v>4</c:v>
                </c:pt>
                <c:pt idx="87">
                  <c:v>6</c:v>
                </c:pt>
                <c:pt idx="88">
                  <c:v>4</c:v>
                </c:pt>
                <c:pt idx="89">
                  <c:v>1</c:v>
                </c:pt>
                <c:pt idx="90">
                  <c:v>4</c:v>
                </c:pt>
                <c:pt idx="91">
                  <c:v>5</c:v>
                </c:pt>
                <c:pt idx="92">
                  <c:v>4</c:v>
                </c:pt>
                <c:pt idx="93">
                  <c:v>2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</c:numCache>
            </c:numRef>
          </c:val>
        </c:ser>
        <c:axId val="73961856"/>
        <c:axId val="73963392"/>
      </c:barChart>
      <c:dateAx>
        <c:axId val="73961856"/>
        <c:scaling>
          <c:orientation val="minMax"/>
        </c:scaling>
        <c:axPos val="b"/>
        <c:numFmt formatCode="General" sourceLinked="1"/>
        <c:majorTickMark val="none"/>
        <c:tickLblPos val="nextTo"/>
        <c:crossAx val="73963392"/>
        <c:crosses val="autoZero"/>
        <c:lblOffset val="100"/>
        <c:baseTimeUnit val="days"/>
        <c:majorUnit val="1"/>
        <c:majorTimeUnit val="days"/>
      </c:dateAx>
      <c:valAx>
        <c:axId val="73963392"/>
        <c:scaling>
          <c:orientation val="minMax"/>
          <c:max val="6"/>
        </c:scaling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 sz="1100" b="1" i="0" baseline="0"/>
                  <a:t>Winner's Education Level</a:t>
                </a:r>
                <a:endParaRPr lang="en-US" sz="1100"/>
              </a:p>
            </c:rich>
          </c:tx>
          <c:layout/>
        </c:title>
        <c:numFmt formatCode="General" sourceLinked="1"/>
        <c:majorTickMark val="none"/>
        <c:tickLblPos val="nextTo"/>
        <c:crossAx val="73961856"/>
        <c:crosses val="autoZero"/>
        <c:crossBetween val="between"/>
      </c:valAx>
    </c:plotArea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National Book Award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cat>
            <c:numRef>
              <c:f>NBA!$A$2:$A$67</c:f>
              <c:numCache>
                <c:formatCode>General</c:formatCode>
                <c:ptCount val="66"/>
                <c:pt idx="0">
                  <c:v>1950</c:v>
                </c:pt>
                <c:pt idx="1">
                  <c:v>1951</c:v>
                </c:pt>
                <c:pt idx="2">
                  <c:v>1952</c:v>
                </c:pt>
                <c:pt idx="3">
                  <c:v>1953</c:v>
                </c:pt>
                <c:pt idx="4">
                  <c:v>1954</c:v>
                </c:pt>
                <c:pt idx="5">
                  <c:v>1955</c:v>
                </c:pt>
                <c:pt idx="6">
                  <c:v>1956</c:v>
                </c:pt>
                <c:pt idx="7">
                  <c:v>1957</c:v>
                </c:pt>
                <c:pt idx="8">
                  <c:v>1958</c:v>
                </c:pt>
                <c:pt idx="9">
                  <c:v>1959</c:v>
                </c:pt>
                <c:pt idx="10">
                  <c:v>1960</c:v>
                </c:pt>
                <c:pt idx="11">
                  <c:v>1961</c:v>
                </c:pt>
                <c:pt idx="12">
                  <c:v>1962</c:v>
                </c:pt>
                <c:pt idx="13">
                  <c:v>1963</c:v>
                </c:pt>
                <c:pt idx="14">
                  <c:v>1964</c:v>
                </c:pt>
                <c:pt idx="15">
                  <c:v>1965</c:v>
                </c:pt>
                <c:pt idx="16">
                  <c:v>1966</c:v>
                </c:pt>
                <c:pt idx="17">
                  <c:v>1967</c:v>
                </c:pt>
                <c:pt idx="18">
                  <c:v>1968</c:v>
                </c:pt>
                <c:pt idx="19">
                  <c:v>1969</c:v>
                </c:pt>
                <c:pt idx="20">
                  <c:v>1970</c:v>
                </c:pt>
                <c:pt idx="21">
                  <c:v>1971</c:v>
                </c:pt>
                <c:pt idx="22">
                  <c:v>1972</c:v>
                </c:pt>
                <c:pt idx="23">
                  <c:v>1973</c:v>
                </c:pt>
                <c:pt idx="24">
                  <c:v>1974</c:v>
                </c:pt>
                <c:pt idx="25">
                  <c:v>1975</c:v>
                </c:pt>
                <c:pt idx="26">
                  <c:v>1976</c:v>
                </c:pt>
                <c:pt idx="27">
                  <c:v>1977</c:v>
                </c:pt>
                <c:pt idx="28">
                  <c:v>1978</c:v>
                </c:pt>
                <c:pt idx="29">
                  <c:v>1979</c:v>
                </c:pt>
                <c:pt idx="30">
                  <c:v>1980</c:v>
                </c:pt>
                <c:pt idx="31">
                  <c:v>1981</c:v>
                </c:pt>
                <c:pt idx="32">
                  <c:v>1982</c:v>
                </c:pt>
                <c:pt idx="33">
                  <c:v>1983</c:v>
                </c:pt>
                <c:pt idx="34">
                  <c:v>1984</c:v>
                </c:pt>
                <c:pt idx="35">
                  <c:v>1985</c:v>
                </c:pt>
                <c:pt idx="36">
                  <c:v>1986</c:v>
                </c:pt>
                <c:pt idx="37">
                  <c:v>1987</c:v>
                </c:pt>
                <c:pt idx="38">
                  <c:v>1988</c:v>
                </c:pt>
                <c:pt idx="39">
                  <c:v>1989</c:v>
                </c:pt>
                <c:pt idx="40">
                  <c:v>1990</c:v>
                </c:pt>
                <c:pt idx="41">
                  <c:v>1991</c:v>
                </c:pt>
                <c:pt idx="42">
                  <c:v>1992</c:v>
                </c:pt>
                <c:pt idx="43">
                  <c:v>1993</c:v>
                </c:pt>
                <c:pt idx="44">
                  <c:v>1994</c:v>
                </c:pt>
                <c:pt idx="45">
                  <c:v>1995</c:v>
                </c:pt>
                <c:pt idx="46">
                  <c:v>1996</c:v>
                </c:pt>
                <c:pt idx="47">
                  <c:v>1997</c:v>
                </c:pt>
                <c:pt idx="48">
                  <c:v>1998</c:v>
                </c:pt>
                <c:pt idx="49">
                  <c:v>1999</c:v>
                </c:pt>
                <c:pt idx="50">
                  <c:v>2000</c:v>
                </c:pt>
                <c:pt idx="51">
                  <c:v>2001</c:v>
                </c:pt>
                <c:pt idx="52">
                  <c:v>2002</c:v>
                </c:pt>
                <c:pt idx="53">
                  <c:v>2003</c:v>
                </c:pt>
                <c:pt idx="54">
                  <c:v>2004</c:v>
                </c:pt>
                <c:pt idx="55">
                  <c:v>2005</c:v>
                </c:pt>
                <c:pt idx="56">
                  <c:v>2006</c:v>
                </c:pt>
                <c:pt idx="57">
                  <c:v>2007</c:v>
                </c:pt>
                <c:pt idx="58">
                  <c:v>2008</c:v>
                </c:pt>
                <c:pt idx="59">
                  <c:v>2009</c:v>
                </c:pt>
                <c:pt idx="60">
                  <c:v>2010</c:v>
                </c:pt>
                <c:pt idx="61">
                  <c:v>2011</c:v>
                </c:pt>
                <c:pt idx="62">
                  <c:v>2012</c:v>
                </c:pt>
                <c:pt idx="63">
                  <c:v>2013</c:v>
                </c:pt>
                <c:pt idx="64">
                  <c:v>2014</c:v>
                </c:pt>
                <c:pt idx="65">
                  <c:v>2015</c:v>
                </c:pt>
              </c:numCache>
            </c:numRef>
          </c:cat>
          <c:val>
            <c:numRef>
              <c:f>NBA!$K$2:$K$67</c:f>
              <c:numCache>
                <c:formatCode>General</c:formatCode>
                <c:ptCount val="66"/>
                <c:pt idx="0">
                  <c:v>2</c:v>
                </c:pt>
                <c:pt idx="1">
                  <c:v>1</c:v>
                </c:pt>
                <c:pt idx="2">
                  <c:v>0</c:v>
                </c:pt>
                <c:pt idx="3">
                  <c:v>1</c:v>
                </c:pt>
                <c:pt idx="4">
                  <c:v>2</c:v>
                </c:pt>
                <c:pt idx="5">
                  <c:v>1</c:v>
                </c:pt>
                <c:pt idx="6">
                  <c:v>0</c:v>
                </c:pt>
                <c:pt idx="7">
                  <c:v>2</c:v>
                </c:pt>
                <c:pt idx="8">
                  <c:v>1</c:v>
                </c:pt>
                <c:pt idx="9">
                  <c:v>4</c:v>
                </c:pt>
                <c:pt idx="10">
                  <c:v>4</c:v>
                </c:pt>
                <c:pt idx="11">
                  <c:v>0</c:v>
                </c:pt>
                <c:pt idx="12">
                  <c:v>0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0</c:v>
                </c:pt>
                <c:pt idx="17">
                  <c:v>4</c:v>
                </c:pt>
                <c:pt idx="18">
                  <c:v>2</c:v>
                </c:pt>
                <c:pt idx="19">
                  <c:v>4</c:v>
                </c:pt>
                <c:pt idx="20">
                  <c:v>4</c:v>
                </c:pt>
                <c:pt idx="21">
                  <c:v>2</c:v>
                </c:pt>
                <c:pt idx="22">
                  <c:v>4</c:v>
                </c:pt>
                <c:pt idx="23">
                  <c:v>4</c:v>
                </c:pt>
                <c:pt idx="24">
                  <c:v>2</c:v>
                </c:pt>
                <c:pt idx="25">
                  <c:v>1</c:v>
                </c:pt>
                <c:pt idx="26">
                  <c:v>1</c:v>
                </c:pt>
                <c:pt idx="27">
                  <c:v>6</c:v>
                </c:pt>
                <c:pt idx="28">
                  <c:v>1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2</c:v>
                </c:pt>
                <c:pt idx="36">
                  <c:v>2</c:v>
                </c:pt>
                <c:pt idx="37">
                  <c:v>1</c:v>
                </c:pt>
                <c:pt idx="38">
                  <c:v>0</c:v>
                </c:pt>
                <c:pt idx="39">
                  <c:v>5</c:v>
                </c:pt>
                <c:pt idx="40">
                  <c:v>6</c:v>
                </c:pt>
                <c:pt idx="41">
                  <c:v>2</c:v>
                </c:pt>
                <c:pt idx="42">
                  <c:v>1</c:v>
                </c:pt>
                <c:pt idx="43">
                  <c:v>4</c:v>
                </c:pt>
                <c:pt idx="44">
                  <c:v>1</c:v>
                </c:pt>
                <c:pt idx="45">
                  <c:v>4</c:v>
                </c:pt>
                <c:pt idx="46">
                  <c:v>2</c:v>
                </c:pt>
                <c:pt idx="47">
                  <c:v>6</c:v>
                </c:pt>
                <c:pt idx="48">
                  <c:v>4</c:v>
                </c:pt>
                <c:pt idx="49">
                  <c:v>6</c:v>
                </c:pt>
                <c:pt idx="50">
                  <c:v>4</c:v>
                </c:pt>
                <c:pt idx="51">
                  <c:v>2</c:v>
                </c:pt>
                <c:pt idx="52">
                  <c:v>2</c:v>
                </c:pt>
                <c:pt idx="53">
                  <c:v>0</c:v>
                </c:pt>
                <c:pt idx="54">
                  <c:v>4</c:v>
                </c:pt>
                <c:pt idx="55">
                  <c:v>2</c:v>
                </c:pt>
                <c:pt idx="56">
                  <c:v>4</c:v>
                </c:pt>
                <c:pt idx="57">
                  <c:v>4</c:v>
                </c:pt>
                <c:pt idx="58">
                  <c:v>2</c:v>
                </c:pt>
                <c:pt idx="59">
                  <c:v>2</c:v>
                </c:pt>
                <c:pt idx="60">
                  <c:v>6</c:v>
                </c:pt>
                <c:pt idx="61">
                  <c:v>4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</c:numCache>
            </c:numRef>
          </c:val>
        </c:ser>
        <c:axId val="76048256"/>
        <c:axId val="76049792"/>
      </c:barChart>
      <c:dateAx>
        <c:axId val="76048256"/>
        <c:scaling>
          <c:orientation val="minMax"/>
          <c:max val="2015"/>
          <c:min val="1949"/>
        </c:scaling>
        <c:axPos val="b"/>
        <c:numFmt formatCode="General" sourceLinked="1"/>
        <c:majorTickMark val="none"/>
        <c:tickLblPos val="nextTo"/>
        <c:crossAx val="76049792"/>
        <c:crosses val="autoZero"/>
        <c:lblOffset val="100"/>
        <c:baseTimeUnit val="days"/>
        <c:majorUnit val="2"/>
        <c:majorTimeUnit val="days"/>
      </c:dateAx>
      <c:valAx>
        <c:axId val="76049792"/>
        <c:scaling>
          <c:orientation val="minMax"/>
          <c:max val="6"/>
        </c:scaling>
        <c:axPos val="l"/>
        <c:majorGridlines>
          <c:spPr>
            <a:ln>
              <a:solidFill>
                <a:sysClr val="window" lastClr="FFFFFF"/>
              </a:solidFill>
            </a:ln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 sz="1100" b="1" i="0" baseline="0"/>
                  <a:t>Winner's Education Level</a:t>
                </a:r>
                <a:endParaRPr lang="en-US" sz="1100"/>
              </a:p>
            </c:rich>
          </c:tx>
          <c:layout/>
        </c:title>
        <c:numFmt formatCode="General" sourceLinked="1"/>
        <c:majorTickMark val="none"/>
        <c:tickLblPos val="nextTo"/>
        <c:crossAx val="76048256"/>
        <c:crosses val="autoZero"/>
        <c:crossBetween val="between"/>
      </c:valAx>
    </c:plotArea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Booker</a:t>
            </a:r>
            <a:r>
              <a:rPr lang="en-US" baseline="0"/>
              <a:t> Prize</a:t>
            </a:r>
            <a:endParaRPr lang="en-US"/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cat>
            <c:numRef>
              <c:f>Booker!$A$2:$A$51</c:f>
              <c:numCache>
                <c:formatCode>General</c:formatCode>
                <c:ptCount val="50"/>
                <c:pt idx="0">
                  <c:v>1969</c:v>
                </c:pt>
                <c:pt idx="1">
                  <c:v>1970</c:v>
                </c:pt>
                <c:pt idx="2">
                  <c:v>1970</c:v>
                </c:pt>
                <c:pt idx="3">
                  <c:v>1971</c:v>
                </c:pt>
                <c:pt idx="4">
                  <c:v>1972</c:v>
                </c:pt>
                <c:pt idx="5">
                  <c:v>1973</c:v>
                </c:pt>
                <c:pt idx="6">
                  <c:v>1974</c:v>
                </c:pt>
                <c:pt idx="7">
                  <c:v>1974</c:v>
                </c:pt>
                <c:pt idx="8">
                  <c:v>1975</c:v>
                </c:pt>
                <c:pt idx="9">
                  <c:v>1976</c:v>
                </c:pt>
                <c:pt idx="10">
                  <c:v>1977</c:v>
                </c:pt>
                <c:pt idx="11">
                  <c:v>1978</c:v>
                </c:pt>
                <c:pt idx="12">
                  <c:v>1979</c:v>
                </c:pt>
                <c:pt idx="13">
                  <c:v>1980</c:v>
                </c:pt>
                <c:pt idx="14">
                  <c:v>1981</c:v>
                </c:pt>
                <c:pt idx="15">
                  <c:v>1982</c:v>
                </c:pt>
                <c:pt idx="16">
                  <c:v>1983</c:v>
                </c:pt>
                <c:pt idx="17">
                  <c:v>1984</c:v>
                </c:pt>
                <c:pt idx="18">
                  <c:v>1985</c:v>
                </c:pt>
                <c:pt idx="19">
                  <c:v>1986</c:v>
                </c:pt>
                <c:pt idx="20">
                  <c:v>1987</c:v>
                </c:pt>
                <c:pt idx="21">
                  <c:v>1988</c:v>
                </c:pt>
                <c:pt idx="22">
                  <c:v>1989</c:v>
                </c:pt>
                <c:pt idx="23">
                  <c:v>1990</c:v>
                </c:pt>
                <c:pt idx="24">
                  <c:v>1991</c:v>
                </c:pt>
                <c:pt idx="25">
                  <c:v>1992</c:v>
                </c:pt>
                <c:pt idx="26">
                  <c:v>1992</c:v>
                </c:pt>
                <c:pt idx="27">
                  <c:v>1993</c:v>
                </c:pt>
                <c:pt idx="28">
                  <c:v>1994</c:v>
                </c:pt>
                <c:pt idx="29">
                  <c:v>1995</c:v>
                </c:pt>
                <c:pt idx="30">
                  <c:v>1996</c:v>
                </c:pt>
                <c:pt idx="31">
                  <c:v>1997</c:v>
                </c:pt>
                <c:pt idx="32">
                  <c:v>1998</c:v>
                </c:pt>
                <c:pt idx="33">
                  <c:v>1999</c:v>
                </c:pt>
                <c:pt idx="34">
                  <c:v>2000</c:v>
                </c:pt>
                <c:pt idx="35">
                  <c:v>2001</c:v>
                </c:pt>
                <c:pt idx="36">
                  <c:v>2002</c:v>
                </c:pt>
                <c:pt idx="37">
                  <c:v>2003</c:v>
                </c:pt>
                <c:pt idx="38">
                  <c:v>2004</c:v>
                </c:pt>
                <c:pt idx="39">
                  <c:v>2005</c:v>
                </c:pt>
                <c:pt idx="40">
                  <c:v>2006</c:v>
                </c:pt>
                <c:pt idx="41">
                  <c:v>2007</c:v>
                </c:pt>
                <c:pt idx="42">
                  <c:v>2008</c:v>
                </c:pt>
                <c:pt idx="43">
                  <c:v>2009</c:v>
                </c:pt>
                <c:pt idx="44">
                  <c:v>2010</c:v>
                </c:pt>
                <c:pt idx="45">
                  <c:v>2011</c:v>
                </c:pt>
                <c:pt idx="46">
                  <c:v>2012</c:v>
                </c:pt>
                <c:pt idx="47">
                  <c:v>2013</c:v>
                </c:pt>
                <c:pt idx="48">
                  <c:v>2014</c:v>
                </c:pt>
                <c:pt idx="49">
                  <c:v>2015</c:v>
                </c:pt>
              </c:numCache>
            </c:numRef>
          </c:cat>
          <c:val>
            <c:numRef>
              <c:f>Booker!$K$2:$K$51</c:f>
              <c:numCache>
                <c:formatCode>General</c:formatCode>
                <c:ptCount val="50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1</c:v>
                </c:pt>
                <c:pt idx="7">
                  <c:v>2</c:v>
                </c:pt>
                <c:pt idx="8">
                  <c:v>4</c:v>
                </c:pt>
                <c:pt idx="9">
                  <c:v>2</c:v>
                </c:pt>
                <c:pt idx="10">
                  <c:v>0</c:v>
                </c:pt>
                <c:pt idx="11">
                  <c:v>4</c:v>
                </c:pt>
                <c:pt idx="12">
                  <c:v>2</c:v>
                </c:pt>
                <c:pt idx="13">
                  <c:v>2</c:v>
                </c:pt>
                <c:pt idx="14">
                  <c:v>4</c:v>
                </c:pt>
                <c:pt idx="15">
                  <c:v>0</c:v>
                </c:pt>
                <c:pt idx="16">
                  <c:v>6</c:v>
                </c:pt>
                <c:pt idx="17">
                  <c:v>6</c:v>
                </c:pt>
                <c:pt idx="18">
                  <c:v>1</c:v>
                </c:pt>
                <c:pt idx="19">
                  <c:v>2</c:v>
                </c:pt>
                <c:pt idx="20">
                  <c:v>2</c:v>
                </c:pt>
                <c:pt idx="21">
                  <c:v>1</c:v>
                </c:pt>
                <c:pt idx="22">
                  <c:v>4</c:v>
                </c:pt>
                <c:pt idx="23">
                  <c:v>4</c:v>
                </c:pt>
                <c:pt idx="24">
                  <c:v>1</c:v>
                </c:pt>
                <c:pt idx="25">
                  <c:v>4</c:v>
                </c:pt>
                <c:pt idx="26">
                  <c:v>2</c:v>
                </c:pt>
                <c:pt idx="27">
                  <c:v>2</c:v>
                </c:pt>
                <c:pt idx="28">
                  <c:v>0</c:v>
                </c:pt>
                <c:pt idx="29">
                  <c:v>2</c:v>
                </c:pt>
                <c:pt idx="30">
                  <c:v>4</c:v>
                </c:pt>
                <c:pt idx="31">
                  <c:v>1</c:v>
                </c:pt>
                <c:pt idx="32">
                  <c:v>4</c:v>
                </c:pt>
                <c:pt idx="33">
                  <c:v>6</c:v>
                </c:pt>
                <c:pt idx="34">
                  <c:v>4</c:v>
                </c:pt>
                <c:pt idx="35">
                  <c:v>1</c:v>
                </c:pt>
                <c:pt idx="36">
                  <c:v>2</c:v>
                </c:pt>
                <c:pt idx="37">
                  <c:v>0</c:v>
                </c:pt>
                <c:pt idx="38">
                  <c:v>4</c:v>
                </c:pt>
                <c:pt idx="39">
                  <c:v>0</c:v>
                </c:pt>
                <c:pt idx="40">
                  <c:v>4</c:v>
                </c:pt>
                <c:pt idx="41">
                  <c:v>4</c:v>
                </c:pt>
                <c:pt idx="42">
                  <c:v>4</c:v>
                </c:pt>
                <c:pt idx="43">
                  <c:v>2</c:v>
                </c:pt>
                <c:pt idx="44">
                  <c:v>2</c:v>
                </c:pt>
                <c:pt idx="45">
                  <c:v>2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</c:numCache>
            </c:numRef>
          </c:val>
        </c:ser>
        <c:axId val="74091904"/>
        <c:axId val="74105984"/>
      </c:barChart>
      <c:dateAx>
        <c:axId val="74091904"/>
        <c:scaling>
          <c:orientation val="minMax"/>
        </c:scaling>
        <c:axPos val="b"/>
        <c:numFmt formatCode="General" sourceLinked="1"/>
        <c:majorTickMark val="none"/>
        <c:tickLblPos val="nextTo"/>
        <c:crossAx val="74105984"/>
        <c:crosses val="autoZero"/>
        <c:lblOffset val="100"/>
        <c:baseTimeUnit val="days"/>
      </c:dateAx>
      <c:valAx>
        <c:axId val="74105984"/>
        <c:scaling>
          <c:orientation val="minMax"/>
          <c:max val="6"/>
        </c:scaling>
        <c:axPos val="l"/>
        <c:majorGridlines>
          <c:spPr>
            <a:ln>
              <a:solidFill>
                <a:sysClr val="window" lastClr="FFFFFF"/>
              </a:solidFill>
            </a:ln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 sz="1100" b="1" i="0" baseline="0"/>
                  <a:t>Winner's Education Level</a:t>
                </a:r>
                <a:endParaRPr lang="en-US" sz="1100"/>
              </a:p>
            </c:rich>
          </c:tx>
          <c:layout/>
        </c:title>
        <c:numFmt formatCode="General" sourceLinked="1"/>
        <c:majorTickMark val="none"/>
        <c:tickLblPos val="nextTo"/>
        <c:crossAx val="74091904"/>
        <c:crosses val="autoZero"/>
        <c:crossBetween val="between"/>
      </c:valAx>
    </c:plotArea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Nobel Prize in Literature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cat>
            <c:numRef>
              <c:f>Nobel!$A$3:$A$121</c:f>
              <c:numCache>
                <c:formatCode>General</c:formatCode>
                <c:ptCount val="119"/>
                <c:pt idx="0">
                  <c:v>1901</c:v>
                </c:pt>
                <c:pt idx="1">
                  <c:v>1902</c:v>
                </c:pt>
                <c:pt idx="2">
                  <c:v>1903</c:v>
                </c:pt>
                <c:pt idx="3">
                  <c:v>1904</c:v>
                </c:pt>
                <c:pt idx="4">
                  <c:v>1904</c:v>
                </c:pt>
                <c:pt idx="5">
                  <c:v>1905</c:v>
                </c:pt>
                <c:pt idx="6">
                  <c:v>1906</c:v>
                </c:pt>
                <c:pt idx="7">
                  <c:v>1907</c:v>
                </c:pt>
                <c:pt idx="8">
                  <c:v>1908</c:v>
                </c:pt>
                <c:pt idx="9">
                  <c:v>1909</c:v>
                </c:pt>
                <c:pt idx="10">
                  <c:v>1910</c:v>
                </c:pt>
                <c:pt idx="11">
                  <c:v>1911</c:v>
                </c:pt>
                <c:pt idx="12">
                  <c:v>1912</c:v>
                </c:pt>
                <c:pt idx="13">
                  <c:v>1913</c:v>
                </c:pt>
                <c:pt idx="14">
                  <c:v>1914</c:v>
                </c:pt>
                <c:pt idx="15">
                  <c:v>1915</c:v>
                </c:pt>
                <c:pt idx="16">
                  <c:v>1916</c:v>
                </c:pt>
                <c:pt idx="17">
                  <c:v>1917</c:v>
                </c:pt>
                <c:pt idx="18">
                  <c:v>1917</c:v>
                </c:pt>
                <c:pt idx="19">
                  <c:v>1918</c:v>
                </c:pt>
                <c:pt idx="20">
                  <c:v>1919</c:v>
                </c:pt>
                <c:pt idx="21">
                  <c:v>1920</c:v>
                </c:pt>
                <c:pt idx="22">
                  <c:v>1921</c:v>
                </c:pt>
                <c:pt idx="23">
                  <c:v>1922</c:v>
                </c:pt>
                <c:pt idx="24">
                  <c:v>1923</c:v>
                </c:pt>
                <c:pt idx="25">
                  <c:v>1924</c:v>
                </c:pt>
                <c:pt idx="26">
                  <c:v>1925</c:v>
                </c:pt>
                <c:pt idx="27">
                  <c:v>1926</c:v>
                </c:pt>
                <c:pt idx="28">
                  <c:v>1927</c:v>
                </c:pt>
                <c:pt idx="29">
                  <c:v>1928</c:v>
                </c:pt>
                <c:pt idx="30">
                  <c:v>1929</c:v>
                </c:pt>
                <c:pt idx="31">
                  <c:v>1930</c:v>
                </c:pt>
                <c:pt idx="32">
                  <c:v>1931</c:v>
                </c:pt>
                <c:pt idx="33">
                  <c:v>1932</c:v>
                </c:pt>
                <c:pt idx="34">
                  <c:v>1933</c:v>
                </c:pt>
                <c:pt idx="35">
                  <c:v>1934</c:v>
                </c:pt>
                <c:pt idx="36">
                  <c:v>1935</c:v>
                </c:pt>
                <c:pt idx="37">
                  <c:v>1936</c:v>
                </c:pt>
                <c:pt idx="38">
                  <c:v>1937</c:v>
                </c:pt>
                <c:pt idx="39">
                  <c:v>1938</c:v>
                </c:pt>
                <c:pt idx="40">
                  <c:v>1939</c:v>
                </c:pt>
                <c:pt idx="41">
                  <c:v>1940</c:v>
                </c:pt>
                <c:pt idx="42">
                  <c:v>1941</c:v>
                </c:pt>
                <c:pt idx="43">
                  <c:v>1942</c:v>
                </c:pt>
                <c:pt idx="44">
                  <c:v>1943</c:v>
                </c:pt>
                <c:pt idx="45">
                  <c:v>1944</c:v>
                </c:pt>
                <c:pt idx="46">
                  <c:v>1945</c:v>
                </c:pt>
                <c:pt idx="47">
                  <c:v>1946</c:v>
                </c:pt>
                <c:pt idx="48">
                  <c:v>1947</c:v>
                </c:pt>
                <c:pt idx="49">
                  <c:v>1948</c:v>
                </c:pt>
                <c:pt idx="50">
                  <c:v>1949</c:v>
                </c:pt>
                <c:pt idx="51">
                  <c:v>1950</c:v>
                </c:pt>
                <c:pt idx="52">
                  <c:v>1951</c:v>
                </c:pt>
                <c:pt idx="53">
                  <c:v>1952</c:v>
                </c:pt>
                <c:pt idx="54">
                  <c:v>1953</c:v>
                </c:pt>
                <c:pt idx="55">
                  <c:v>1954</c:v>
                </c:pt>
                <c:pt idx="56">
                  <c:v>1955</c:v>
                </c:pt>
                <c:pt idx="57">
                  <c:v>1956</c:v>
                </c:pt>
                <c:pt idx="58">
                  <c:v>1957</c:v>
                </c:pt>
                <c:pt idx="59">
                  <c:v>1958</c:v>
                </c:pt>
                <c:pt idx="60">
                  <c:v>1959</c:v>
                </c:pt>
                <c:pt idx="61">
                  <c:v>1960</c:v>
                </c:pt>
                <c:pt idx="62">
                  <c:v>1961</c:v>
                </c:pt>
                <c:pt idx="63">
                  <c:v>1962</c:v>
                </c:pt>
                <c:pt idx="64">
                  <c:v>1963</c:v>
                </c:pt>
                <c:pt idx="65">
                  <c:v>1964</c:v>
                </c:pt>
                <c:pt idx="66">
                  <c:v>1965</c:v>
                </c:pt>
                <c:pt idx="67">
                  <c:v>1966</c:v>
                </c:pt>
                <c:pt idx="68">
                  <c:v>1966</c:v>
                </c:pt>
                <c:pt idx="69">
                  <c:v>1967</c:v>
                </c:pt>
                <c:pt idx="70">
                  <c:v>1968</c:v>
                </c:pt>
                <c:pt idx="71">
                  <c:v>1969</c:v>
                </c:pt>
                <c:pt idx="72">
                  <c:v>1970</c:v>
                </c:pt>
                <c:pt idx="73">
                  <c:v>1971</c:v>
                </c:pt>
                <c:pt idx="74">
                  <c:v>1972</c:v>
                </c:pt>
                <c:pt idx="75">
                  <c:v>1973</c:v>
                </c:pt>
                <c:pt idx="76">
                  <c:v>1974</c:v>
                </c:pt>
                <c:pt idx="77">
                  <c:v>1974</c:v>
                </c:pt>
                <c:pt idx="78">
                  <c:v>1975</c:v>
                </c:pt>
                <c:pt idx="79">
                  <c:v>1976</c:v>
                </c:pt>
                <c:pt idx="80">
                  <c:v>1977</c:v>
                </c:pt>
                <c:pt idx="81">
                  <c:v>1978</c:v>
                </c:pt>
                <c:pt idx="82">
                  <c:v>1979</c:v>
                </c:pt>
                <c:pt idx="83">
                  <c:v>1980</c:v>
                </c:pt>
                <c:pt idx="84">
                  <c:v>1981</c:v>
                </c:pt>
                <c:pt idx="85">
                  <c:v>1982</c:v>
                </c:pt>
                <c:pt idx="86">
                  <c:v>1983</c:v>
                </c:pt>
                <c:pt idx="87">
                  <c:v>1984</c:v>
                </c:pt>
                <c:pt idx="88">
                  <c:v>1985</c:v>
                </c:pt>
                <c:pt idx="89">
                  <c:v>1986</c:v>
                </c:pt>
                <c:pt idx="90">
                  <c:v>1987</c:v>
                </c:pt>
                <c:pt idx="91">
                  <c:v>1988</c:v>
                </c:pt>
                <c:pt idx="92">
                  <c:v>1989</c:v>
                </c:pt>
                <c:pt idx="93">
                  <c:v>1990</c:v>
                </c:pt>
                <c:pt idx="94">
                  <c:v>1991</c:v>
                </c:pt>
                <c:pt idx="95">
                  <c:v>1992</c:v>
                </c:pt>
                <c:pt idx="96">
                  <c:v>1993</c:v>
                </c:pt>
                <c:pt idx="97">
                  <c:v>1994</c:v>
                </c:pt>
                <c:pt idx="98">
                  <c:v>1995</c:v>
                </c:pt>
                <c:pt idx="99">
                  <c:v>1996</c:v>
                </c:pt>
                <c:pt idx="100">
                  <c:v>1997</c:v>
                </c:pt>
                <c:pt idx="101">
                  <c:v>1998</c:v>
                </c:pt>
                <c:pt idx="102">
                  <c:v>1999</c:v>
                </c:pt>
                <c:pt idx="103">
                  <c:v>2000</c:v>
                </c:pt>
                <c:pt idx="104">
                  <c:v>2001</c:v>
                </c:pt>
                <c:pt idx="105">
                  <c:v>2002</c:v>
                </c:pt>
                <c:pt idx="106">
                  <c:v>2003</c:v>
                </c:pt>
                <c:pt idx="107">
                  <c:v>2004</c:v>
                </c:pt>
                <c:pt idx="108">
                  <c:v>2005</c:v>
                </c:pt>
                <c:pt idx="109">
                  <c:v>2006</c:v>
                </c:pt>
                <c:pt idx="110">
                  <c:v>2007</c:v>
                </c:pt>
                <c:pt idx="111">
                  <c:v>2008</c:v>
                </c:pt>
                <c:pt idx="112">
                  <c:v>2009</c:v>
                </c:pt>
                <c:pt idx="113">
                  <c:v>2010</c:v>
                </c:pt>
                <c:pt idx="114">
                  <c:v>2011</c:v>
                </c:pt>
                <c:pt idx="115">
                  <c:v>2012</c:v>
                </c:pt>
                <c:pt idx="116">
                  <c:v>2013</c:v>
                </c:pt>
                <c:pt idx="117">
                  <c:v>2014</c:v>
                </c:pt>
                <c:pt idx="118">
                  <c:v>2015</c:v>
                </c:pt>
              </c:numCache>
            </c:numRef>
          </c:cat>
          <c:val>
            <c:numRef>
              <c:f>Nobel!$K$3:$K$121</c:f>
              <c:numCache>
                <c:formatCode>General</c:formatCode>
                <c:ptCount val="119"/>
                <c:pt idx="0">
                  <c:v>0</c:v>
                </c:pt>
                <c:pt idx="1">
                  <c:v>5</c:v>
                </c:pt>
                <c:pt idx="2">
                  <c:v>2</c:v>
                </c:pt>
                <c:pt idx="3">
                  <c:v>5</c:v>
                </c:pt>
                <c:pt idx="4">
                  <c:v>2</c:v>
                </c:pt>
                <c:pt idx="5">
                  <c:v>1</c:v>
                </c:pt>
                <c:pt idx="6">
                  <c:v>2</c:v>
                </c:pt>
                <c:pt idx="7">
                  <c:v>0</c:v>
                </c:pt>
                <c:pt idx="8">
                  <c:v>2</c:v>
                </c:pt>
                <c:pt idx="9">
                  <c:v>0</c:v>
                </c:pt>
                <c:pt idx="10">
                  <c:v>6</c:v>
                </c:pt>
                <c:pt idx="11">
                  <c:v>5</c:v>
                </c:pt>
                <c:pt idx="12">
                  <c:v>2</c:v>
                </c:pt>
                <c:pt idx="13">
                  <c:v>1</c:v>
                </c:pt>
                <c:pt idx="15">
                  <c:v>6</c:v>
                </c:pt>
                <c:pt idx="16">
                  <c:v>1</c:v>
                </c:pt>
                <c:pt idx="17">
                  <c:v>2</c:v>
                </c:pt>
                <c:pt idx="18">
                  <c:v>1</c:v>
                </c:pt>
                <c:pt idx="20">
                  <c:v>5</c:v>
                </c:pt>
                <c:pt idx="21">
                  <c:v>0</c:v>
                </c:pt>
                <c:pt idx="22">
                  <c:v>0</c:v>
                </c:pt>
                <c:pt idx="23">
                  <c:v>1</c:v>
                </c:pt>
                <c:pt idx="24">
                  <c:v>2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2</c:v>
                </c:pt>
                <c:pt idx="29">
                  <c:v>0</c:v>
                </c:pt>
                <c:pt idx="30">
                  <c:v>1</c:v>
                </c:pt>
                <c:pt idx="31">
                  <c:v>1</c:v>
                </c:pt>
                <c:pt idx="32">
                  <c:v>2</c:v>
                </c:pt>
                <c:pt idx="33">
                  <c:v>5</c:v>
                </c:pt>
                <c:pt idx="34">
                  <c:v>0</c:v>
                </c:pt>
                <c:pt idx="35">
                  <c:v>6</c:v>
                </c:pt>
                <c:pt idx="37">
                  <c:v>1</c:v>
                </c:pt>
                <c:pt idx="38">
                  <c:v>2</c:v>
                </c:pt>
                <c:pt idx="39">
                  <c:v>2</c:v>
                </c:pt>
                <c:pt idx="40">
                  <c:v>1</c:v>
                </c:pt>
                <c:pt idx="45">
                  <c:v>1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4</c:v>
                </c:pt>
                <c:pt idx="50">
                  <c:v>1</c:v>
                </c:pt>
                <c:pt idx="51">
                  <c:v>2</c:v>
                </c:pt>
                <c:pt idx="52">
                  <c:v>1</c:v>
                </c:pt>
                <c:pt idx="53">
                  <c:v>2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5</c:v>
                </c:pt>
                <c:pt idx="58">
                  <c:v>4</c:v>
                </c:pt>
                <c:pt idx="59">
                  <c:v>1</c:v>
                </c:pt>
                <c:pt idx="60">
                  <c:v>1</c:v>
                </c:pt>
                <c:pt idx="61">
                  <c:v>5</c:v>
                </c:pt>
                <c:pt idx="62">
                  <c:v>6</c:v>
                </c:pt>
                <c:pt idx="63">
                  <c:v>1</c:v>
                </c:pt>
                <c:pt idx="64">
                  <c:v>5</c:v>
                </c:pt>
                <c:pt idx="65">
                  <c:v>6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5</c:v>
                </c:pt>
                <c:pt idx="70">
                  <c:v>2</c:v>
                </c:pt>
                <c:pt idx="71">
                  <c:v>2</c:v>
                </c:pt>
                <c:pt idx="72">
                  <c:v>2</c:v>
                </c:pt>
                <c:pt idx="73">
                  <c:v>2</c:v>
                </c:pt>
                <c:pt idx="74">
                  <c:v>2</c:v>
                </c:pt>
                <c:pt idx="75">
                  <c:v>2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2</c:v>
                </c:pt>
                <c:pt idx="80">
                  <c:v>5</c:v>
                </c:pt>
                <c:pt idx="81">
                  <c:v>1</c:v>
                </c:pt>
                <c:pt idx="82">
                  <c:v>1</c:v>
                </c:pt>
                <c:pt idx="83">
                  <c:v>5</c:v>
                </c:pt>
                <c:pt idx="84">
                  <c:v>2</c:v>
                </c:pt>
                <c:pt idx="85">
                  <c:v>1</c:v>
                </c:pt>
                <c:pt idx="86">
                  <c:v>2</c:v>
                </c:pt>
                <c:pt idx="87">
                  <c:v>0</c:v>
                </c:pt>
                <c:pt idx="88">
                  <c:v>1</c:v>
                </c:pt>
                <c:pt idx="89">
                  <c:v>2</c:v>
                </c:pt>
                <c:pt idx="90">
                  <c:v>0</c:v>
                </c:pt>
                <c:pt idx="91">
                  <c:v>2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2</c:v>
                </c:pt>
                <c:pt idx="96">
                  <c:v>4</c:v>
                </c:pt>
                <c:pt idx="97">
                  <c:v>2</c:v>
                </c:pt>
                <c:pt idx="98">
                  <c:v>2</c:v>
                </c:pt>
                <c:pt idx="99">
                  <c:v>1</c:v>
                </c:pt>
                <c:pt idx="100">
                  <c:v>1</c:v>
                </c:pt>
                <c:pt idx="101">
                  <c:v>0</c:v>
                </c:pt>
                <c:pt idx="102">
                  <c:v>1</c:v>
                </c:pt>
                <c:pt idx="103">
                  <c:v>2</c:v>
                </c:pt>
                <c:pt idx="104">
                  <c:v>2</c:v>
                </c:pt>
                <c:pt idx="105">
                  <c:v>0</c:v>
                </c:pt>
                <c:pt idx="106">
                  <c:v>6</c:v>
                </c:pt>
                <c:pt idx="107">
                  <c:v>1</c:v>
                </c:pt>
                <c:pt idx="108">
                  <c:v>1</c:v>
                </c:pt>
                <c:pt idx="109">
                  <c:v>2</c:v>
                </c:pt>
                <c:pt idx="110">
                  <c:v>0</c:v>
                </c:pt>
                <c:pt idx="111">
                  <c:v>4</c:v>
                </c:pt>
                <c:pt idx="112">
                  <c:v>2</c:v>
                </c:pt>
                <c:pt idx="113">
                  <c:v>6</c:v>
                </c:pt>
                <c:pt idx="114">
                  <c:v>2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</c:numCache>
            </c:numRef>
          </c:val>
        </c:ser>
        <c:dLbls/>
        <c:axId val="78394496"/>
        <c:axId val="78396032"/>
      </c:barChart>
      <c:dateAx>
        <c:axId val="78394496"/>
        <c:scaling>
          <c:orientation val="minMax"/>
        </c:scaling>
        <c:axPos val="b"/>
        <c:numFmt formatCode="General" sourceLinked="1"/>
        <c:tickLblPos val="nextTo"/>
        <c:crossAx val="78396032"/>
        <c:crosses val="autoZero"/>
        <c:lblOffset val="100"/>
        <c:baseTimeUnit val="days"/>
        <c:majorUnit val="1"/>
        <c:majorTimeUnit val="days"/>
      </c:dateAx>
      <c:valAx>
        <c:axId val="78396032"/>
        <c:scaling>
          <c:orientation val="minMax"/>
          <c:max val="6"/>
        </c:scaling>
        <c:axPos val="l"/>
        <c:majorGridlines>
          <c:spPr>
            <a:ln>
              <a:solidFill>
                <a:schemeClr val="bg1"/>
              </a:solidFill>
            </a:ln>
          </c:spPr>
        </c:majorGridlines>
        <c:numFmt formatCode="General" sourceLinked="1"/>
        <c:majorTickMark val="none"/>
        <c:tickLblPos val="nextTo"/>
        <c:crossAx val="78394496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Neustadt Prize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cat>
            <c:numRef>
              <c:f>Neustadt!$A$2:$A$26</c:f>
              <c:numCache>
                <c:formatCode>General</c:formatCode>
                <c:ptCount val="25"/>
                <c:pt idx="0">
                  <c:v>1970</c:v>
                </c:pt>
                <c:pt idx="1">
                  <c:v>1972</c:v>
                </c:pt>
                <c:pt idx="2">
                  <c:v>1974</c:v>
                </c:pt>
                <c:pt idx="3">
                  <c:v>1976</c:v>
                </c:pt>
                <c:pt idx="4">
                  <c:v>1978</c:v>
                </c:pt>
                <c:pt idx="5">
                  <c:v>1980</c:v>
                </c:pt>
                <c:pt idx="6">
                  <c:v>1982</c:v>
                </c:pt>
                <c:pt idx="7">
                  <c:v>1984</c:v>
                </c:pt>
                <c:pt idx="8">
                  <c:v>1986</c:v>
                </c:pt>
                <c:pt idx="9">
                  <c:v>1988</c:v>
                </c:pt>
                <c:pt idx="10">
                  <c:v>1990</c:v>
                </c:pt>
                <c:pt idx="11">
                  <c:v>1992</c:v>
                </c:pt>
                <c:pt idx="12">
                  <c:v>1994</c:v>
                </c:pt>
                <c:pt idx="13">
                  <c:v>1996</c:v>
                </c:pt>
                <c:pt idx="14">
                  <c:v>1998</c:v>
                </c:pt>
                <c:pt idx="15">
                  <c:v>2000</c:v>
                </c:pt>
                <c:pt idx="16">
                  <c:v>2002</c:v>
                </c:pt>
                <c:pt idx="17">
                  <c:v>2004</c:v>
                </c:pt>
                <c:pt idx="18">
                  <c:v>2006</c:v>
                </c:pt>
                <c:pt idx="19">
                  <c:v>2008</c:v>
                </c:pt>
                <c:pt idx="20">
                  <c:v>2010</c:v>
                </c:pt>
                <c:pt idx="21">
                  <c:v>2012</c:v>
                </c:pt>
                <c:pt idx="22">
                  <c:v>2014</c:v>
                </c:pt>
                <c:pt idx="23">
                  <c:v>2016</c:v>
                </c:pt>
                <c:pt idx="24">
                  <c:v>2018</c:v>
                </c:pt>
              </c:numCache>
            </c:numRef>
          </c:cat>
          <c:val>
            <c:numRef>
              <c:f>Neustadt!$K$2:$K$26</c:f>
              <c:numCache>
                <c:formatCode>General</c:formatCode>
                <c:ptCount val="25"/>
                <c:pt idx="0">
                  <c:v>1</c:v>
                </c:pt>
                <c:pt idx="1">
                  <c:v>1</c:v>
                </c:pt>
                <c:pt idx="2">
                  <c:v>5</c:v>
                </c:pt>
                <c:pt idx="3">
                  <c:v>2</c:v>
                </c:pt>
                <c:pt idx="4">
                  <c:v>5</c:v>
                </c:pt>
                <c:pt idx="5">
                  <c:v>6</c:v>
                </c:pt>
                <c:pt idx="6">
                  <c:v>1</c:v>
                </c:pt>
                <c:pt idx="7">
                  <c:v>0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0</c:v>
                </c:pt>
                <c:pt idx="12">
                  <c:v>6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0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0</c:v>
                </c:pt>
                <c:pt idx="21">
                  <c:v>2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val>
        </c:ser>
        <c:axId val="77138176"/>
        <c:axId val="77152256"/>
      </c:barChart>
      <c:dateAx>
        <c:axId val="77138176"/>
        <c:scaling>
          <c:orientation val="minMax"/>
          <c:max val="2015"/>
          <c:min val="1969"/>
        </c:scaling>
        <c:axPos val="b"/>
        <c:minorGridlines>
          <c:spPr>
            <a:ln>
              <a:solidFill>
                <a:sysClr val="window" lastClr="FFFFFF"/>
              </a:solidFill>
            </a:ln>
          </c:spPr>
        </c:minorGridlines>
        <c:numFmt formatCode="General" sourceLinked="1"/>
        <c:majorTickMark val="none"/>
        <c:tickLblPos val="nextTo"/>
        <c:crossAx val="77152256"/>
        <c:crosses val="autoZero"/>
        <c:lblOffset val="100"/>
        <c:baseTimeUnit val="days"/>
      </c:dateAx>
      <c:valAx>
        <c:axId val="77152256"/>
        <c:scaling>
          <c:orientation val="minMax"/>
          <c:max val="6"/>
        </c:scaling>
        <c:axPos val="l"/>
        <c:majorGridlines>
          <c:spPr>
            <a:ln>
              <a:solidFill>
                <a:sysClr val="window" lastClr="FFFFFF"/>
              </a:solidFill>
            </a:ln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 sz="1100" b="1" i="0" baseline="0"/>
                  <a:t>Winner's Education Level</a:t>
                </a:r>
                <a:endParaRPr lang="en-US" sz="1100"/>
              </a:p>
            </c:rich>
          </c:tx>
          <c:layout/>
        </c:title>
        <c:numFmt formatCode="General" sourceLinked="1"/>
        <c:majorTickMark val="none"/>
        <c:tickLblPos val="nextTo"/>
        <c:crossAx val="77138176"/>
        <c:crosses val="autoZero"/>
        <c:crossBetween val="between"/>
      </c:valAx>
    </c:plotArea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571498</xdr:colOff>
      <xdr:row>49</xdr:row>
      <xdr:rowOff>38100</xdr:rowOff>
    </xdr:from>
    <xdr:to>
      <xdr:col>33</xdr:col>
      <xdr:colOff>266700</xdr:colOff>
      <xdr:row>63</xdr:row>
      <xdr:rowOff>114300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409574</xdr:colOff>
      <xdr:row>2</xdr:row>
      <xdr:rowOff>180975</xdr:rowOff>
    </xdr:from>
    <xdr:to>
      <xdr:col>27</xdr:col>
      <xdr:colOff>95249</xdr:colOff>
      <xdr:row>17</xdr:row>
      <xdr:rowOff>66675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257175</xdr:colOff>
      <xdr:row>2</xdr:row>
      <xdr:rowOff>9525</xdr:rowOff>
    </xdr:from>
    <xdr:to>
      <xdr:col>29</xdr:col>
      <xdr:colOff>123825</xdr:colOff>
      <xdr:row>16</xdr:row>
      <xdr:rowOff>85725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504821</xdr:colOff>
      <xdr:row>1</xdr:row>
      <xdr:rowOff>9524</xdr:rowOff>
    </xdr:from>
    <xdr:to>
      <xdr:col>50</xdr:col>
      <xdr:colOff>381000</xdr:colOff>
      <xdr:row>25</xdr:row>
      <xdr:rowOff>152400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238124</xdr:colOff>
      <xdr:row>1</xdr:row>
      <xdr:rowOff>85725</xdr:rowOff>
    </xdr:from>
    <xdr:to>
      <xdr:col>26</xdr:col>
      <xdr:colOff>57149</xdr:colOff>
      <xdr:row>15</xdr:row>
      <xdr:rowOff>161925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22"/>
  <sheetViews>
    <sheetView topLeftCell="I1" workbookViewId="0">
      <pane ySplit="1" topLeftCell="A15" activePane="bottomLeft" state="frozen"/>
      <selection pane="bottomLeft" activeCell="N21" sqref="N21:O26"/>
    </sheetView>
  </sheetViews>
  <sheetFormatPr defaultRowHeight="15"/>
  <cols>
    <col min="2" max="2" width="26.42578125" bestFit="1" customWidth="1"/>
  </cols>
  <sheetData>
    <row r="1" spans="1:12">
      <c r="A1" t="s">
        <v>0</v>
      </c>
      <c r="B1" t="s">
        <v>1</v>
      </c>
      <c r="C1" t="s">
        <v>92</v>
      </c>
      <c r="D1" t="s">
        <v>84</v>
      </c>
      <c r="E1" t="s">
        <v>26</v>
      </c>
      <c r="F1" t="s">
        <v>27</v>
      </c>
      <c r="G1" t="s">
        <v>25</v>
      </c>
      <c r="J1" t="s">
        <v>402</v>
      </c>
      <c r="L1" t="s">
        <v>403</v>
      </c>
    </row>
    <row r="2" spans="1:12">
      <c r="A2">
        <v>1900</v>
      </c>
      <c r="J2" t="str">
        <f>IF(G2="partial","0.5",IF(G2="BA","1",IF(G2="MFA","2",IF(G2="JD","2.5",IF(G2="PhD","3","0")))))</f>
        <v>0</v>
      </c>
    </row>
    <row r="3" spans="1:12">
      <c r="A3">
        <v>1901</v>
      </c>
      <c r="J3" t="str">
        <f>IF(G3="partial","0.5",IF(G3="BA","1",IF(G3="MFA","2",IF(G3="JD","2.5",IF(G3="PhD","3","0")))))</f>
        <v>0</v>
      </c>
    </row>
    <row r="4" spans="1:12">
      <c r="A4">
        <v>1902</v>
      </c>
      <c r="J4" t="str">
        <f t="shared" ref="J4:J67" si="0">IF(G4="partial","0.5",IF(G4="BA","1",IF(G4="MFA","2",IF(G4="JD","2.5",IF(G4="PhD","3","0")))))</f>
        <v>0</v>
      </c>
    </row>
    <row r="5" spans="1:12">
      <c r="A5">
        <v>1903</v>
      </c>
      <c r="J5" t="str">
        <f t="shared" si="0"/>
        <v>0</v>
      </c>
    </row>
    <row r="6" spans="1:12">
      <c r="A6">
        <v>1904</v>
      </c>
      <c r="J6" t="str">
        <f t="shared" si="0"/>
        <v>0</v>
      </c>
    </row>
    <row r="7" spans="1:12">
      <c r="A7">
        <v>1905</v>
      </c>
      <c r="J7" t="str">
        <f t="shared" si="0"/>
        <v>0</v>
      </c>
    </row>
    <row r="8" spans="1:12">
      <c r="A8">
        <v>1906</v>
      </c>
      <c r="J8" t="str">
        <f t="shared" si="0"/>
        <v>0</v>
      </c>
    </row>
    <row r="9" spans="1:12">
      <c r="A9">
        <v>1907</v>
      </c>
      <c r="J9" t="str">
        <f t="shared" si="0"/>
        <v>0</v>
      </c>
    </row>
    <row r="10" spans="1:12">
      <c r="A10">
        <v>1908</v>
      </c>
      <c r="J10" t="str">
        <f t="shared" si="0"/>
        <v>0</v>
      </c>
    </row>
    <row r="11" spans="1:12">
      <c r="A11">
        <v>1909</v>
      </c>
      <c r="J11" t="str">
        <f t="shared" si="0"/>
        <v>0</v>
      </c>
    </row>
    <row r="12" spans="1:12">
      <c r="A12">
        <v>1910</v>
      </c>
      <c r="J12" t="str">
        <f t="shared" si="0"/>
        <v>0</v>
      </c>
    </row>
    <row r="13" spans="1:12">
      <c r="A13">
        <v>1911</v>
      </c>
      <c r="J13" t="str">
        <f t="shared" si="0"/>
        <v>0</v>
      </c>
    </row>
    <row r="14" spans="1:12">
      <c r="A14">
        <v>1912</v>
      </c>
      <c r="J14" t="str">
        <f t="shared" si="0"/>
        <v>0</v>
      </c>
    </row>
    <row r="15" spans="1:12">
      <c r="A15">
        <v>1913</v>
      </c>
      <c r="J15" t="str">
        <f t="shared" si="0"/>
        <v>0</v>
      </c>
    </row>
    <row r="16" spans="1:12">
      <c r="A16">
        <v>1914</v>
      </c>
      <c r="J16" t="str">
        <f t="shared" si="0"/>
        <v>0</v>
      </c>
    </row>
    <row r="17" spans="1:15">
      <c r="A17">
        <v>1915</v>
      </c>
      <c r="J17" t="str">
        <f t="shared" si="0"/>
        <v>0</v>
      </c>
    </row>
    <row r="18" spans="1:15">
      <c r="A18">
        <v>1916</v>
      </c>
      <c r="J18" t="str">
        <f t="shared" si="0"/>
        <v>0</v>
      </c>
    </row>
    <row r="19" spans="1:15">
      <c r="A19">
        <v>1917</v>
      </c>
      <c r="J19" t="str">
        <f t="shared" si="0"/>
        <v>0</v>
      </c>
    </row>
    <row r="20" spans="1:15">
      <c r="A20">
        <v>1918</v>
      </c>
      <c r="B20" t="s">
        <v>2</v>
      </c>
      <c r="C20" t="s">
        <v>100</v>
      </c>
      <c r="D20">
        <v>1880</v>
      </c>
      <c r="E20">
        <f t="shared" ref="E20:E51" si="1">A20-D20</f>
        <v>38</v>
      </c>
      <c r="F20" t="s">
        <v>85</v>
      </c>
      <c r="J20" t="str">
        <f t="shared" si="0"/>
        <v>0</v>
      </c>
      <c r="K20">
        <f>J20*2</f>
        <v>0</v>
      </c>
      <c r="L20" t="e">
        <f>MATCH(B20,B21:B$1048576,0)</f>
        <v>#N/A</v>
      </c>
      <c r="M20" t="s">
        <v>25</v>
      </c>
      <c r="N20" t="s">
        <v>404</v>
      </c>
      <c r="O20" t="s">
        <v>406</v>
      </c>
    </row>
    <row r="21" spans="1:15">
      <c r="A21">
        <v>1919</v>
      </c>
      <c r="B21" t="s">
        <v>3</v>
      </c>
      <c r="C21" t="s">
        <v>119</v>
      </c>
      <c r="D21">
        <v>1869</v>
      </c>
      <c r="E21">
        <f t="shared" si="1"/>
        <v>50</v>
      </c>
      <c r="F21" t="s">
        <v>85</v>
      </c>
      <c r="G21" t="s">
        <v>86</v>
      </c>
      <c r="J21" t="str">
        <f t="shared" si="0"/>
        <v>0.5</v>
      </c>
      <c r="K21">
        <f t="shared" ref="K21:K84" si="2">J21*2</f>
        <v>1</v>
      </c>
      <c r="L21">
        <f>MATCH(B21,B22:B$1048576,0)</f>
        <v>3</v>
      </c>
      <c r="M21" t="s">
        <v>405</v>
      </c>
      <c r="N21" s="5">
        <f>COUNTIF(K:K,"=0")</f>
        <v>25</v>
      </c>
      <c r="O21" s="6">
        <f>N21/N$27</f>
        <v>0.25510204081632654</v>
      </c>
    </row>
    <row r="22" spans="1:15">
      <c r="A22">
        <v>1920</v>
      </c>
      <c r="E22">
        <f t="shared" si="1"/>
        <v>1920</v>
      </c>
      <c r="J22" t="str">
        <f t="shared" si="0"/>
        <v>0</v>
      </c>
      <c r="K22">
        <f t="shared" si="2"/>
        <v>0</v>
      </c>
      <c r="L22" t="e">
        <f>MATCH(B22,B23:B$1048576,0)</f>
        <v>#N/A</v>
      </c>
      <c r="M22" t="s">
        <v>86</v>
      </c>
      <c r="N22" s="5">
        <f>COUNTIF(K:K,"=1")</f>
        <v>13</v>
      </c>
      <c r="O22" s="6">
        <f t="shared" ref="O22:O26" si="3">N22/N$27</f>
        <v>0.1326530612244898</v>
      </c>
    </row>
    <row r="23" spans="1:15">
      <c r="A23">
        <v>1921</v>
      </c>
      <c r="B23" t="s">
        <v>4</v>
      </c>
      <c r="C23" t="s">
        <v>99</v>
      </c>
      <c r="D23">
        <v>1862</v>
      </c>
      <c r="E23">
        <f t="shared" si="1"/>
        <v>59</v>
      </c>
      <c r="F23" t="s">
        <v>88</v>
      </c>
      <c r="J23" t="str">
        <f t="shared" si="0"/>
        <v>0</v>
      </c>
      <c r="K23">
        <f t="shared" si="2"/>
        <v>0</v>
      </c>
      <c r="L23" t="e">
        <f>MATCH(B23,B24:B$1048576,0)</f>
        <v>#N/A</v>
      </c>
      <c r="M23" t="s">
        <v>89</v>
      </c>
      <c r="N23" s="5">
        <f>COUNTIF(K:K,"=2")</f>
        <v>31</v>
      </c>
      <c r="O23" s="6">
        <f t="shared" si="3"/>
        <v>0.31632653061224492</v>
      </c>
    </row>
    <row r="24" spans="1:15">
      <c r="A24">
        <v>1922</v>
      </c>
      <c r="B24" t="s">
        <v>3</v>
      </c>
      <c r="C24" t="s">
        <v>119</v>
      </c>
      <c r="D24">
        <v>1869</v>
      </c>
      <c r="E24">
        <f t="shared" si="1"/>
        <v>53</v>
      </c>
      <c r="F24" t="s">
        <v>85</v>
      </c>
      <c r="J24" t="str">
        <f t="shared" si="0"/>
        <v>0</v>
      </c>
      <c r="K24">
        <f t="shared" si="2"/>
        <v>0</v>
      </c>
      <c r="L24" t="e">
        <f>MATCH(B24,B25:B$1048576,0)</f>
        <v>#N/A</v>
      </c>
      <c r="M24" t="s">
        <v>157</v>
      </c>
      <c r="N24" s="5">
        <f>COUNTIF(K:K,"=4")</f>
        <v>22</v>
      </c>
      <c r="O24" s="6">
        <f t="shared" si="3"/>
        <v>0.22448979591836735</v>
      </c>
    </row>
    <row r="25" spans="1:15">
      <c r="A25">
        <v>1923</v>
      </c>
      <c r="B25" t="s">
        <v>5</v>
      </c>
      <c r="C25" t="s">
        <v>120</v>
      </c>
      <c r="D25">
        <v>1873</v>
      </c>
      <c r="E25">
        <f t="shared" si="1"/>
        <v>50</v>
      </c>
      <c r="F25" t="s">
        <v>88</v>
      </c>
      <c r="G25" t="s">
        <v>89</v>
      </c>
      <c r="J25" t="str">
        <f t="shared" si="0"/>
        <v>1</v>
      </c>
      <c r="K25">
        <f t="shared" si="2"/>
        <v>2</v>
      </c>
      <c r="L25" t="e">
        <f>MATCH(B25,B26:B$1048576,0)</f>
        <v>#N/A</v>
      </c>
      <c r="M25" t="s">
        <v>117</v>
      </c>
      <c r="N25" s="5">
        <f>COUNTIF(K:K,"=5")</f>
        <v>1</v>
      </c>
      <c r="O25" s="6">
        <f t="shared" si="3"/>
        <v>1.020408163265306E-2</v>
      </c>
    </row>
    <row r="26" spans="1:15">
      <c r="A26">
        <v>1924</v>
      </c>
      <c r="B26" t="s">
        <v>6</v>
      </c>
      <c r="C26" t="s">
        <v>121</v>
      </c>
      <c r="D26">
        <v>1882</v>
      </c>
      <c r="E26">
        <f t="shared" si="1"/>
        <v>42</v>
      </c>
      <c r="F26" t="s">
        <v>88</v>
      </c>
      <c r="G26" t="s">
        <v>86</v>
      </c>
      <c r="J26" t="str">
        <f t="shared" si="0"/>
        <v>0.5</v>
      </c>
      <c r="K26">
        <f t="shared" si="2"/>
        <v>1</v>
      </c>
      <c r="L26" t="e">
        <f>MATCH(B26,B27:B$1048576,0)</f>
        <v>#N/A</v>
      </c>
      <c r="M26" t="s">
        <v>91</v>
      </c>
      <c r="N26" s="5">
        <f>COUNTIF(K:K,"=6")</f>
        <v>6</v>
      </c>
      <c r="O26" s="6">
        <f t="shared" si="3"/>
        <v>6.1224489795918366E-2</v>
      </c>
    </row>
    <row r="27" spans="1:15">
      <c r="A27">
        <v>1925</v>
      </c>
      <c r="B27" t="s">
        <v>7</v>
      </c>
      <c r="C27" t="s">
        <v>112</v>
      </c>
      <c r="D27">
        <v>1885</v>
      </c>
      <c r="E27">
        <f t="shared" si="1"/>
        <v>40</v>
      </c>
      <c r="F27" t="s">
        <v>88</v>
      </c>
      <c r="G27" t="s">
        <v>86</v>
      </c>
      <c r="J27" t="str">
        <f t="shared" si="0"/>
        <v>0.5</v>
      </c>
      <c r="K27">
        <f t="shared" si="2"/>
        <v>1</v>
      </c>
      <c r="L27" t="e">
        <f>MATCH(B27,B28:B$1048576,0)</f>
        <v>#N/A</v>
      </c>
      <c r="M27" t="s">
        <v>404</v>
      </c>
      <c r="N27">
        <f>SUM(N21:N26)</f>
        <v>98</v>
      </c>
    </row>
    <row r="28" spans="1:15">
      <c r="A28">
        <v>1926</v>
      </c>
      <c r="B28" s="1" t="s">
        <v>8</v>
      </c>
      <c r="C28" t="s">
        <v>104</v>
      </c>
      <c r="D28">
        <v>1885</v>
      </c>
      <c r="E28">
        <f t="shared" si="1"/>
        <v>41</v>
      </c>
      <c r="F28" t="s">
        <v>85</v>
      </c>
      <c r="G28" t="s">
        <v>89</v>
      </c>
      <c r="J28" t="str">
        <f t="shared" si="0"/>
        <v>1</v>
      </c>
      <c r="K28">
        <f t="shared" si="2"/>
        <v>2</v>
      </c>
      <c r="L28" t="e">
        <f>MATCH(B28,B29:B$1048576,0)</f>
        <v>#N/A</v>
      </c>
    </row>
    <row r="29" spans="1:15">
      <c r="A29">
        <v>1927</v>
      </c>
      <c r="B29" t="s">
        <v>9</v>
      </c>
      <c r="C29" t="s">
        <v>103</v>
      </c>
      <c r="D29">
        <v>1896</v>
      </c>
      <c r="E29">
        <f t="shared" si="1"/>
        <v>31</v>
      </c>
      <c r="F29" t="s">
        <v>85</v>
      </c>
      <c r="G29" t="s">
        <v>86</v>
      </c>
      <c r="J29" t="str">
        <f t="shared" si="0"/>
        <v>0.5</v>
      </c>
      <c r="K29">
        <f t="shared" si="2"/>
        <v>1</v>
      </c>
      <c r="L29" t="e">
        <f>MATCH(B29,B30:B$1048576,0)</f>
        <v>#N/A</v>
      </c>
    </row>
    <row r="30" spans="1:15">
      <c r="A30">
        <v>1928</v>
      </c>
      <c r="B30" t="s">
        <v>10</v>
      </c>
      <c r="C30" t="s">
        <v>122</v>
      </c>
      <c r="D30">
        <v>1897</v>
      </c>
      <c r="E30">
        <f t="shared" si="1"/>
        <v>31</v>
      </c>
      <c r="F30" t="s">
        <v>85</v>
      </c>
      <c r="G30" t="s">
        <v>89</v>
      </c>
      <c r="J30" t="str">
        <f t="shared" si="0"/>
        <v>1</v>
      </c>
      <c r="K30">
        <f t="shared" si="2"/>
        <v>2</v>
      </c>
      <c r="L30" t="e">
        <f>MATCH(B30,B31:B$1048576,0)</f>
        <v>#N/A</v>
      </c>
    </row>
    <row r="31" spans="1:15">
      <c r="A31">
        <v>1929</v>
      </c>
      <c r="B31" t="s">
        <v>11</v>
      </c>
      <c r="C31" t="s">
        <v>123</v>
      </c>
      <c r="D31">
        <v>1880</v>
      </c>
      <c r="E31">
        <f t="shared" si="1"/>
        <v>49</v>
      </c>
      <c r="F31" t="s">
        <v>88</v>
      </c>
      <c r="G31" t="s">
        <v>157</v>
      </c>
      <c r="J31" t="str">
        <f t="shared" si="0"/>
        <v>2</v>
      </c>
      <c r="K31">
        <f t="shared" si="2"/>
        <v>4</v>
      </c>
      <c r="L31" t="e">
        <f>MATCH(B31,B32:B$1048576,0)</f>
        <v>#N/A</v>
      </c>
    </row>
    <row r="32" spans="1:15">
      <c r="A32">
        <v>1930</v>
      </c>
      <c r="B32" t="s">
        <v>12</v>
      </c>
      <c r="C32" t="s">
        <v>99</v>
      </c>
      <c r="D32">
        <v>1901</v>
      </c>
      <c r="E32">
        <f t="shared" si="1"/>
        <v>29</v>
      </c>
      <c r="F32" t="s">
        <v>85</v>
      </c>
      <c r="G32" t="s">
        <v>157</v>
      </c>
      <c r="J32" t="str">
        <f t="shared" si="0"/>
        <v>2</v>
      </c>
      <c r="K32">
        <f t="shared" si="2"/>
        <v>4</v>
      </c>
      <c r="L32" t="e">
        <f>MATCH(B32,B33:B$1048576,0)</f>
        <v>#N/A</v>
      </c>
    </row>
    <row r="33" spans="1:12">
      <c r="A33">
        <v>1931</v>
      </c>
      <c r="B33" t="s">
        <v>87</v>
      </c>
      <c r="C33" t="s">
        <v>100</v>
      </c>
      <c r="D33">
        <v>1886</v>
      </c>
      <c r="E33">
        <f t="shared" si="1"/>
        <v>45</v>
      </c>
      <c r="F33" t="s">
        <v>88</v>
      </c>
      <c r="G33" t="s">
        <v>89</v>
      </c>
      <c r="J33" t="str">
        <f t="shared" si="0"/>
        <v>1</v>
      </c>
      <c r="K33">
        <f t="shared" si="2"/>
        <v>2</v>
      </c>
      <c r="L33" t="e">
        <f>MATCH(B33,B34:B$1048576,0)</f>
        <v>#N/A</v>
      </c>
    </row>
    <row r="34" spans="1:12">
      <c r="A34">
        <v>1932</v>
      </c>
      <c r="B34" t="s">
        <v>13</v>
      </c>
      <c r="C34" t="s">
        <v>124</v>
      </c>
      <c r="D34">
        <v>1892</v>
      </c>
      <c r="E34">
        <f t="shared" si="1"/>
        <v>40</v>
      </c>
      <c r="F34" t="s">
        <v>88</v>
      </c>
      <c r="G34" t="s">
        <v>89</v>
      </c>
      <c r="J34" t="str">
        <f t="shared" si="0"/>
        <v>1</v>
      </c>
      <c r="K34">
        <f t="shared" si="2"/>
        <v>2</v>
      </c>
      <c r="L34" t="e">
        <f>MATCH(B34,B35:B$1048576,0)</f>
        <v>#N/A</v>
      </c>
    </row>
    <row r="35" spans="1:12">
      <c r="A35">
        <v>1933</v>
      </c>
      <c r="B35" t="s">
        <v>14</v>
      </c>
      <c r="C35" t="s">
        <v>102</v>
      </c>
      <c r="D35">
        <v>1881</v>
      </c>
      <c r="E35">
        <f t="shared" si="1"/>
        <v>52</v>
      </c>
      <c r="F35" t="s">
        <v>85</v>
      </c>
      <c r="G35" t="s">
        <v>89</v>
      </c>
      <c r="J35" t="str">
        <f t="shared" si="0"/>
        <v>1</v>
      </c>
      <c r="K35">
        <f t="shared" si="2"/>
        <v>2</v>
      </c>
      <c r="L35" t="e">
        <f>MATCH(B35,B36:B$1048576,0)</f>
        <v>#N/A</v>
      </c>
    </row>
    <row r="36" spans="1:12">
      <c r="A36">
        <v>1934</v>
      </c>
      <c r="B36" t="s">
        <v>15</v>
      </c>
      <c r="C36" t="s">
        <v>96</v>
      </c>
      <c r="D36">
        <v>1903</v>
      </c>
      <c r="E36">
        <f t="shared" si="1"/>
        <v>31</v>
      </c>
      <c r="F36" t="s">
        <v>88</v>
      </c>
      <c r="J36" t="str">
        <f t="shared" si="0"/>
        <v>0</v>
      </c>
      <c r="K36">
        <f t="shared" si="2"/>
        <v>0</v>
      </c>
      <c r="L36" t="e">
        <f>MATCH(B36,B37:B$1048576,0)</f>
        <v>#N/A</v>
      </c>
    </row>
    <row r="37" spans="1:12">
      <c r="A37">
        <v>1935</v>
      </c>
      <c r="B37" t="s">
        <v>16</v>
      </c>
      <c r="C37" t="s">
        <v>125</v>
      </c>
      <c r="D37">
        <v>1910</v>
      </c>
      <c r="E37">
        <f t="shared" si="1"/>
        <v>25</v>
      </c>
      <c r="F37" t="s">
        <v>88</v>
      </c>
      <c r="G37" t="s">
        <v>86</v>
      </c>
      <c r="J37" t="str">
        <f t="shared" si="0"/>
        <v>0.5</v>
      </c>
      <c r="K37">
        <f t="shared" si="2"/>
        <v>1</v>
      </c>
      <c r="L37" t="e">
        <f>MATCH(B37,B38:B$1048576,0)</f>
        <v>#N/A</v>
      </c>
    </row>
    <row r="38" spans="1:12">
      <c r="A38">
        <v>1936</v>
      </c>
      <c r="B38" t="s">
        <v>17</v>
      </c>
      <c r="C38" t="s">
        <v>126</v>
      </c>
      <c r="D38">
        <v>1894</v>
      </c>
      <c r="E38">
        <f t="shared" si="1"/>
        <v>42</v>
      </c>
      <c r="F38" t="s">
        <v>85</v>
      </c>
      <c r="J38" t="str">
        <f t="shared" si="0"/>
        <v>0</v>
      </c>
      <c r="K38">
        <f t="shared" si="2"/>
        <v>0</v>
      </c>
      <c r="L38" t="e">
        <f>MATCH(B38,B39:B$1048576,0)</f>
        <v>#N/A</v>
      </c>
    </row>
    <row r="39" spans="1:12">
      <c r="A39">
        <v>1937</v>
      </c>
      <c r="B39" t="s">
        <v>18</v>
      </c>
      <c r="C39" t="s">
        <v>96</v>
      </c>
      <c r="D39">
        <v>1900</v>
      </c>
      <c r="E39">
        <f t="shared" si="1"/>
        <v>37</v>
      </c>
      <c r="F39" t="s">
        <v>88</v>
      </c>
      <c r="G39" t="s">
        <v>86</v>
      </c>
      <c r="J39" t="str">
        <f t="shared" si="0"/>
        <v>0.5</v>
      </c>
      <c r="K39">
        <f t="shared" si="2"/>
        <v>1</v>
      </c>
      <c r="L39" t="e">
        <f>MATCH(B39,B40:B$1048576,0)</f>
        <v>#N/A</v>
      </c>
    </row>
    <row r="40" spans="1:12">
      <c r="A40">
        <v>1938</v>
      </c>
      <c r="B40" t="s">
        <v>19</v>
      </c>
      <c r="C40" t="s">
        <v>127</v>
      </c>
      <c r="D40">
        <v>1893</v>
      </c>
      <c r="E40">
        <f t="shared" si="1"/>
        <v>45</v>
      </c>
      <c r="F40" t="s">
        <v>85</v>
      </c>
      <c r="G40" t="s">
        <v>89</v>
      </c>
      <c r="J40" t="str">
        <f t="shared" si="0"/>
        <v>1</v>
      </c>
      <c r="K40">
        <f t="shared" si="2"/>
        <v>2</v>
      </c>
      <c r="L40" t="e">
        <f>MATCH(B40,B41:B$1048576,0)</f>
        <v>#N/A</v>
      </c>
    </row>
    <row r="41" spans="1:12">
      <c r="A41">
        <v>1939</v>
      </c>
      <c r="B41" t="s">
        <v>20</v>
      </c>
      <c r="C41" t="s">
        <v>111</v>
      </c>
      <c r="D41">
        <v>1896</v>
      </c>
      <c r="E41">
        <f t="shared" si="1"/>
        <v>43</v>
      </c>
      <c r="F41" t="s">
        <v>88</v>
      </c>
      <c r="G41" t="s">
        <v>89</v>
      </c>
      <c r="J41" t="str">
        <f t="shared" si="0"/>
        <v>1</v>
      </c>
      <c r="K41">
        <f t="shared" si="2"/>
        <v>2</v>
      </c>
      <c r="L41" t="e">
        <f>MATCH(B41,B42:B$1048576,0)</f>
        <v>#N/A</v>
      </c>
    </row>
    <row r="42" spans="1:12">
      <c r="A42">
        <v>1940</v>
      </c>
      <c r="B42" t="s">
        <v>21</v>
      </c>
      <c r="C42" t="s">
        <v>107</v>
      </c>
      <c r="D42">
        <v>1902</v>
      </c>
      <c r="E42">
        <f t="shared" si="1"/>
        <v>38</v>
      </c>
      <c r="F42" t="s">
        <v>85</v>
      </c>
      <c r="G42" t="s">
        <v>86</v>
      </c>
      <c r="J42" t="str">
        <f t="shared" si="0"/>
        <v>0.5</v>
      </c>
      <c r="K42">
        <f t="shared" si="2"/>
        <v>1</v>
      </c>
      <c r="L42" t="e">
        <f>MATCH(B42,B43:B$1048576,0)</f>
        <v>#N/A</v>
      </c>
    </row>
    <row r="43" spans="1:12">
      <c r="A43">
        <v>1941</v>
      </c>
      <c r="E43">
        <f t="shared" si="1"/>
        <v>1941</v>
      </c>
      <c r="J43" t="str">
        <f t="shared" si="0"/>
        <v>0</v>
      </c>
      <c r="K43">
        <f t="shared" si="2"/>
        <v>0</v>
      </c>
      <c r="L43" t="e">
        <f>MATCH(B43,B44:B$1048576,0)</f>
        <v>#N/A</v>
      </c>
    </row>
    <row r="44" spans="1:12">
      <c r="A44">
        <v>1942</v>
      </c>
      <c r="B44" t="s">
        <v>22</v>
      </c>
      <c r="C44" t="s">
        <v>120</v>
      </c>
      <c r="D44">
        <v>1873</v>
      </c>
      <c r="E44">
        <f t="shared" si="1"/>
        <v>69</v>
      </c>
      <c r="F44" t="s">
        <v>88</v>
      </c>
      <c r="J44" t="str">
        <f t="shared" si="0"/>
        <v>0</v>
      </c>
      <c r="K44">
        <f t="shared" si="2"/>
        <v>0</v>
      </c>
      <c r="L44" t="e">
        <f>MATCH(B44,B45:B$1048576,0)</f>
        <v>#N/A</v>
      </c>
    </row>
    <row r="45" spans="1:12">
      <c r="A45">
        <v>1943</v>
      </c>
      <c r="B45" t="s">
        <v>23</v>
      </c>
      <c r="C45" t="s">
        <v>128</v>
      </c>
      <c r="D45">
        <v>1878</v>
      </c>
      <c r="E45">
        <f t="shared" si="1"/>
        <v>65</v>
      </c>
      <c r="F45" t="s">
        <v>85</v>
      </c>
      <c r="G45" t="s">
        <v>86</v>
      </c>
      <c r="J45" t="str">
        <f t="shared" si="0"/>
        <v>0.5</v>
      </c>
      <c r="K45">
        <f t="shared" si="2"/>
        <v>1</v>
      </c>
      <c r="L45" t="e">
        <f>MATCH(B45,B46:B$1048576,0)</f>
        <v>#N/A</v>
      </c>
    </row>
    <row r="46" spans="1:12">
      <c r="A46">
        <v>1944</v>
      </c>
      <c r="B46" t="s">
        <v>24</v>
      </c>
      <c r="C46" t="s">
        <v>107</v>
      </c>
      <c r="D46">
        <v>1883</v>
      </c>
      <c r="E46">
        <f t="shared" si="1"/>
        <v>61</v>
      </c>
      <c r="F46" t="s">
        <v>85</v>
      </c>
      <c r="J46" t="str">
        <f t="shared" si="0"/>
        <v>0</v>
      </c>
      <c r="K46">
        <f t="shared" si="2"/>
        <v>0</v>
      </c>
      <c r="L46" t="e">
        <f>MATCH(B46,B47:B$1048576,0)</f>
        <v>#N/A</v>
      </c>
    </row>
    <row r="47" spans="1:12">
      <c r="A47">
        <v>1945</v>
      </c>
      <c r="B47" t="s">
        <v>28</v>
      </c>
      <c r="C47" t="s">
        <v>129</v>
      </c>
      <c r="D47">
        <v>1914</v>
      </c>
      <c r="E47">
        <f t="shared" si="1"/>
        <v>31</v>
      </c>
      <c r="F47" t="s">
        <v>85</v>
      </c>
      <c r="G47" t="s">
        <v>157</v>
      </c>
      <c r="J47" t="str">
        <f t="shared" si="0"/>
        <v>2</v>
      </c>
      <c r="K47">
        <f t="shared" si="2"/>
        <v>4</v>
      </c>
      <c r="L47" t="e">
        <f>MATCH(B47,B48:B$1048576,0)</f>
        <v>#N/A</v>
      </c>
    </row>
    <row r="48" spans="1:12">
      <c r="A48">
        <v>1946</v>
      </c>
      <c r="E48">
        <f t="shared" si="1"/>
        <v>1946</v>
      </c>
      <c r="J48" t="str">
        <f t="shared" si="0"/>
        <v>0</v>
      </c>
      <c r="K48">
        <f t="shared" si="2"/>
        <v>0</v>
      </c>
      <c r="L48" t="e">
        <f>MATCH(B48,B49:B$1048576,0)</f>
        <v>#N/A</v>
      </c>
    </row>
    <row r="49" spans="1:12">
      <c r="A49">
        <v>1947</v>
      </c>
      <c r="B49" t="s">
        <v>29</v>
      </c>
      <c r="C49" t="s">
        <v>130</v>
      </c>
      <c r="D49">
        <v>1905</v>
      </c>
      <c r="E49">
        <f t="shared" si="1"/>
        <v>42</v>
      </c>
      <c r="F49" t="s">
        <v>85</v>
      </c>
      <c r="G49" t="s">
        <v>89</v>
      </c>
      <c r="J49" t="str">
        <f t="shared" si="0"/>
        <v>1</v>
      </c>
      <c r="K49">
        <f t="shared" si="2"/>
        <v>2</v>
      </c>
      <c r="L49" t="e">
        <f>MATCH(B49,B50:B$1048576,0)</f>
        <v>#N/A</v>
      </c>
    </row>
    <row r="50" spans="1:12">
      <c r="A50">
        <v>1948</v>
      </c>
      <c r="B50" t="s">
        <v>30</v>
      </c>
      <c r="C50" t="s">
        <v>98</v>
      </c>
      <c r="D50">
        <v>1907</v>
      </c>
      <c r="E50">
        <f t="shared" si="1"/>
        <v>41</v>
      </c>
      <c r="F50" t="s">
        <v>85</v>
      </c>
      <c r="G50" t="s">
        <v>157</v>
      </c>
      <c r="J50" t="str">
        <f t="shared" si="0"/>
        <v>2</v>
      </c>
      <c r="K50">
        <f t="shared" si="2"/>
        <v>4</v>
      </c>
      <c r="L50" t="e">
        <f>MATCH(B50,B51:B$1048576,0)</f>
        <v>#N/A</v>
      </c>
    </row>
    <row r="51" spans="1:12">
      <c r="A51">
        <v>1949</v>
      </c>
      <c r="B51" t="s">
        <v>31</v>
      </c>
      <c r="C51" t="s">
        <v>100</v>
      </c>
      <c r="D51">
        <v>1903</v>
      </c>
      <c r="E51">
        <f t="shared" si="1"/>
        <v>46</v>
      </c>
      <c r="F51" t="s">
        <v>85</v>
      </c>
      <c r="G51" t="s">
        <v>86</v>
      </c>
      <c r="J51" t="str">
        <f t="shared" si="0"/>
        <v>0.5</v>
      </c>
      <c r="K51">
        <f t="shared" si="2"/>
        <v>1</v>
      </c>
      <c r="L51" t="e">
        <f>MATCH(B51,B52:B$1048576,0)</f>
        <v>#N/A</v>
      </c>
    </row>
    <row r="52" spans="1:12">
      <c r="A52">
        <v>1950</v>
      </c>
      <c r="B52" t="s">
        <v>32</v>
      </c>
      <c r="C52" t="s">
        <v>119</v>
      </c>
      <c r="D52">
        <v>1901</v>
      </c>
      <c r="E52">
        <f t="shared" ref="E52:E83" si="4">A52-D52</f>
        <v>49</v>
      </c>
      <c r="F52" t="s">
        <v>85</v>
      </c>
      <c r="G52" t="s">
        <v>89</v>
      </c>
      <c r="J52" t="str">
        <f t="shared" si="0"/>
        <v>1</v>
      </c>
      <c r="K52">
        <f t="shared" si="2"/>
        <v>2</v>
      </c>
      <c r="L52" t="e">
        <f>MATCH(B52,B53:B$1048576,0)</f>
        <v>#N/A</v>
      </c>
    </row>
    <row r="53" spans="1:12">
      <c r="A53">
        <v>1951</v>
      </c>
      <c r="B53" t="s">
        <v>33</v>
      </c>
      <c r="C53" t="s">
        <v>98</v>
      </c>
      <c r="D53">
        <v>1890</v>
      </c>
      <c r="E53">
        <f t="shared" si="4"/>
        <v>61</v>
      </c>
      <c r="F53" t="s">
        <v>85</v>
      </c>
      <c r="J53" t="str">
        <f t="shared" si="0"/>
        <v>0</v>
      </c>
      <c r="K53">
        <f t="shared" si="2"/>
        <v>0</v>
      </c>
      <c r="L53" t="e">
        <f>MATCH(B53,B54:B$1048576,0)</f>
        <v>#N/A</v>
      </c>
    </row>
    <row r="54" spans="1:12">
      <c r="A54">
        <v>1952</v>
      </c>
      <c r="B54" t="s">
        <v>34</v>
      </c>
      <c r="C54" t="s">
        <v>99</v>
      </c>
      <c r="D54">
        <v>1915</v>
      </c>
      <c r="E54">
        <f t="shared" si="4"/>
        <v>37</v>
      </c>
      <c r="F54" t="s">
        <v>85</v>
      </c>
      <c r="G54" t="s">
        <v>89</v>
      </c>
      <c r="J54" t="str">
        <f t="shared" si="0"/>
        <v>1</v>
      </c>
      <c r="K54">
        <f t="shared" si="2"/>
        <v>2</v>
      </c>
      <c r="L54" t="e">
        <f>MATCH(B54,B55:B$1048576,0)</f>
        <v>#N/A</v>
      </c>
    </row>
    <row r="55" spans="1:12">
      <c r="A55">
        <v>1953</v>
      </c>
      <c r="B55" t="s">
        <v>35</v>
      </c>
      <c r="C55" t="s">
        <v>100</v>
      </c>
      <c r="D55">
        <v>1899</v>
      </c>
      <c r="E55">
        <f t="shared" si="4"/>
        <v>54</v>
      </c>
      <c r="F55" t="s">
        <v>85</v>
      </c>
      <c r="J55" t="str">
        <f t="shared" si="0"/>
        <v>0</v>
      </c>
      <c r="K55">
        <f t="shared" si="2"/>
        <v>0</v>
      </c>
      <c r="L55" t="e">
        <f>MATCH(B55,B56:B$1048576,0)</f>
        <v>#N/A</v>
      </c>
    </row>
    <row r="56" spans="1:12">
      <c r="A56">
        <v>1954</v>
      </c>
      <c r="E56">
        <f t="shared" si="4"/>
        <v>1954</v>
      </c>
      <c r="J56" t="str">
        <f t="shared" si="0"/>
        <v>0</v>
      </c>
      <c r="K56">
        <f t="shared" si="2"/>
        <v>0</v>
      </c>
      <c r="L56" t="e">
        <f>MATCH(B56,B57:B$1048576,0)</f>
        <v>#N/A</v>
      </c>
    </row>
    <row r="57" spans="1:12">
      <c r="A57">
        <v>1955</v>
      </c>
      <c r="B57" t="s">
        <v>36</v>
      </c>
      <c r="C57" t="s">
        <v>93</v>
      </c>
      <c r="D57">
        <v>1897</v>
      </c>
      <c r="E57">
        <f t="shared" si="4"/>
        <v>58</v>
      </c>
      <c r="F57" t="s">
        <v>85</v>
      </c>
      <c r="G57" t="s">
        <v>86</v>
      </c>
      <c r="J57" t="str">
        <f t="shared" si="0"/>
        <v>0.5</v>
      </c>
      <c r="K57">
        <f t="shared" si="2"/>
        <v>1</v>
      </c>
      <c r="L57">
        <f>MATCH(B57,B58:B$1048576,0)</f>
        <v>8</v>
      </c>
    </row>
    <row r="58" spans="1:12">
      <c r="A58">
        <v>1956</v>
      </c>
      <c r="B58" t="s">
        <v>37</v>
      </c>
      <c r="C58" t="s">
        <v>121</v>
      </c>
      <c r="D58">
        <v>1904</v>
      </c>
      <c r="E58">
        <f t="shared" si="4"/>
        <v>52</v>
      </c>
      <c r="F58" t="s">
        <v>85</v>
      </c>
      <c r="J58" t="str">
        <f t="shared" si="0"/>
        <v>0</v>
      </c>
      <c r="K58">
        <f t="shared" si="2"/>
        <v>0</v>
      </c>
      <c r="L58" t="e">
        <f>MATCH(B58,B59:B$1048576,0)</f>
        <v>#N/A</v>
      </c>
    </row>
    <row r="59" spans="1:12">
      <c r="A59">
        <v>1957</v>
      </c>
      <c r="E59">
        <f t="shared" si="4"/>
        <v>1957</v>
      </c>
      <c r="J59" t="str">
        <f t="shared" si="0"/>
        <v>0</v>
      </c>
      <c r="K59">
        <f t="shared" si="2"/>
        <v>0</v>
      </c>
      <c r="L59" t="e">
        <f>MATCH(B59,B60:B$1048576,0)</f>
        <v>#N/A</v>
      </c>
    </row>
    <row r="60" spans="1:12">
      <c r="A60">
        <v>1958</v>
      </c>
      <c r="B60" t="s">
        <v>38</v>
      </c>
      <c r="C60" t="s">
        <v>102</v>
      </c>
      <c r="D60">
        <v>1909</v>
      </c>
      <c r="E60">
        <f t="shared" si="4"/>
        <v>49</v>
      </c>
      <c r="F60" t="s">
        <v>85</v>
      </c>
      <c r="G60" t="s">
        <v>89</v>
      </c>
      <c r="J60" t="str">
        <f t="shared" si="0"/>
        <v>1</v>
      </c>
      <c r="K60">
        <f t="shared" si="2"/>
        <v>2</v>
      </c>
      <c r="L60" t="e">
        <f>MATCH(B60,B61:B$1048576,0)</f>
        <v>#N/A</v>
      </c>
    </row>
    <row r="61" spans="1:12">
      <c r="A61">
        <v>1959</v>
      </c>
      <c r="B61" t="s">
        <v>39</v>
      </c>
      <c r="C61" t="s">
        <v>100</v>
      </c>
      <c r="D61">
        <v>1912</v>
      </c>
      <c r="E61">
        <f t="shared" si="4"/>
        <v>47</v>
      </c>
      <c r="F61" t="s">
        <v>85</v>
      </c>
      <c r="G61" t="s">
        <v>89</v>
      </c>
      <c r="J61" t="str">
        <f t="shared" si="0"/>
        <v>1</v>
      </c>
      <c r="K61">
        <f t="shared" si="2"/>
        <v>2</v>
      </c>
      <c r="L61" t="e">
        <f>MATCH(B61,B62:B$1048576,0)</f>
        <v>#N/A</v>
      </c>
    </row>
    <row r="62" spans="1:12">
      <c r="A62">
        <v>1960</v>
      </c>
      <c r="B62" t="s">
        <v>40</v>
      </c>
      <c r="C62" t="s">
        <v>101</v>
      </c>
      <c r="D62">
        <v>1918</v>
      </c>
      <c r="E62">
        <f t="shared" si="4"/>
        <v>42</v>
      </c>
      <c r="F62" t="s">
        <v>85</v>
      </c>
      <c r="G62" t="s">
        <v>89</v>
      </c>
      <c r="J62" t="str">
        <f t="shared" si="0"/>
        <v>1</v>
      </c>
      <c r="K62">
        <f t="shared" si="2"/>
        <v>2</v>
      </c>
      <c r="L62" t="e">
        <f>MATCH(B62,B63:B$1048576,0)</f>
        <v>#N/A</v>
      </c>
    </row>
    <row r="63" spans="1:12">
      <c r="A63">
        <v>1961</v>
      </c>
      <c r="B63" t="s">
        <v>41</v>
      </c>
      <c r="C63" t="s">
        <v>131</v>
      </c>
      <c r="D63">
        <v>1926</v>
      </c>
      <c r="E63">
        <f t="shared" si="4"/>
        <v>35</v>
      </c>
      <c r="F63" t="s">
        <v>88</v>
      </c>
      <c r="G63" t="s">
        <v>89</v>
      </c>
      <c r="J63" t="str">
        <f t="shared" si="0"/>
        <v>1</v>
      </c>
      <c r="K63">
        <f t="shared" si="2"/>
        <v>2</v>
      </c>
      <c r="L63" t="e">
        <f>MATCH(B63,B64:B$1048576,0)</f>
        <v>#N/A</v>
      </c>
    </row>
    <row r="64" spans="1:12">
      <c r="A64">
        <v>1962</v>
      </c>
      <c r="B64" t="s">
        <v>42</v>
      </c>
      <c r="C64" t="s">
        <v>115</v>
      </c>
      <c r="D64">
        <v>1918</v>
      </c>
      <c r="E64">
        <f t="shared" si="4"/>
        <v>44</v>
      </c>
      <c r="F64" t="s">
        <v>85</v>
      </c>
      <c r="G64" t="s">
        <v>89</v>
      </c>
      <c r="J64" t="str">
        <f t="shared" si="0"/>
        <v>1</v>
      </c>
      <c r="K64">
        <f t="shared" si="2"/>
        <v>2</v>
      </c>
      <c r="L64" t="e">
        <f>MATCH(B64,B65:B$1048576,0)</f>
        <v>#N/A</v>
      </c>
    </row>
    <row r="65" spans="1:12">
      <c r="A65">
        <v>1963</v>
      </c>
      <c r="B65" t="s">
        <v>36</v>
      </c>
      <c r="C65" t="s">
        <v>93</v>
      </c>
      <c r="D65">
        <v>1897</v>
      </c>
      <c r="E65">
        <f t="shared" si="4"/>
        <v>66</v>
      </c>
      <c r="F65" t="s">
        <v>85</v>
      </c>
      <c r="G65" t="s">
        <v>86</v>
      </c>
      <c r="J65" t="str">
        <f t="shared" si="0"/>
        <v>0.5</v>
      </c>
      <c r="K65">
        <f t="shared" si="2"/>
        <v>1</v>
      </c>
      <c r="L65" t="e">
        <f>MATCH(B65,B66:B$1048576,0)</f>
        <v>#N/A</v>
      </c>
    </row>
    <row r="66" spans="1:12">
      <c r="A66">
        <v>1964</v>
      </c>
      <c r="E66">
        <f t="shared" si="4"/>
        <v>1964</v>
      </c>
      <c r="J66" t="str">
        <f t="shared" si="0"/>
        <v>0</v>
      </c>
      <c r="K66">
        <f t="shared" si="2"/>
        <v>0</v>
      </c>
      <c r="L66" t="e">
        <f>MATCH(B66,B67:B$1048576,0)</f>
        <v>#N/A</v>
      </c>
    </row>
    <row r="67" spans="1:12">
      <c r="A67">
        <v>1965</v>
      </c>
      <c r="B67" t="s">
        <v>43</v>
      </c>
      <c r="C67" t="s">
        <v>97</v>
      </c>
      <c r="D67">
        <v>1929</v>
      </c>
      <c r="E67">
        <f t="shared" si="4"/>
        <v>36</v>
      </c>
      <c r="F67" t="s">
        <v>88</v>
      </c>
      <c r="G67" t="s">
        <v>89</v>
      </c>
      <c r="J67" t="str">
        <f t="shared" si="0"/>
        <v>1</v>
      </c>
      <c r="K67">
        <f t="shared" si="2"/>
        <v>2</v>
      </c>
      <c r="L67" t="e">
        <f>MATCH(B67,B68:B$1048576,0)</f>
        <v>#N/A</v>
      </c>
    </row>
    <row r="68" spans="1:12">
      <c r="A68">
        <v>1966</v>
      </c>
      <c r="B68" t="s">
        <v>44</v>
      </c>
      <c r="C68" t="s">
        <v>101</v>
      </c>
      <c r="D68">
        <v>1890</v>
      </c>
      <c r="E68">
        <f t="shared" si="4"/>
        <v>76</v>
      </c>
      <c r="F68" t="s">
        <v>88</v>
      </c>
      <c r="J68" t="str">
        <f t="shared" ref="J68:J117" si="5">IF(G68="partial","0.5",IF(G68="BA","1",IF(G68="MFA","2",IF(G68="JD","2.5",IF(G68="PhD","3","0")))))</f>
        <v>0</v>
      </c>
      <c r="K68">
        <f t="shared" si="2"/>
        <v>0</v>
      </c>
      <c r="L68" t="e">
        <f>MATCH(B68,B69:B$1048576,0)</f>
        <v>#N/A</v>
      </c>
    </row>
    <row r="69" spans="1:12">
      <c r="A69">
        <v>1967</v>
      </c>
      <c r="B69" t="s">
        <v>45</v>
      </c>
      <c r="C69" t="s">
        <v>99</v>
      </c>
      <c r="D69">
        <v>1914</v>
      </c>
      <c r="E69">
        <f t="shared" si="4"/>
        <v>53</v>
      </c>
      <c r="F69" t="s">
        <v>85</v>
      </c>
      <c r="G69" t="s">
        <v>157</v>
      </c>
      <c r="J69" t="str">
        <f t="shared" si="5"/>
        <v>2</v>
      </c>
      <c r="K69">
        <f t="shared" si="2"/>
        <v>4</v>
      </c>
      <c r="L69" t="e">
        <f>MATCH(B69,B70:B$1048576,0)</f>
        <v>#N/A</v>
      </c>
    </row>
    <row r="70" spans="1:12">
      <c r="A70">
        <v>1968</v>
      </c>
      <c r="B70" t="s">
        <v>46</v>
      </c>
      <c r="C70" t="s">
        <v>120</v>
      </c>
      <c r="D70">
        <v>1925</v>
      </c>
      <c r="E70">
        <f t="shared" si="4"/>
        <v>43</v>
      </c>
      <c r="F70" t="s">
        <v>85</v>
      </c>
      <c r="G70" t="s">
        <v>89</v>
      </c>
      <c r="J70" t="str">
        <f t="shared" si="5"/>
        <v>1</v>
      </c>
      <c r="K70">
        <f t="shared" si="2"/>
        <v>2</v>
      </c>
      <c r="L70" t="e">
        <f>MATCH(B70,B71:B$1048576,0)</f>
        <v>#N/A</v>
      </c>
    </row>
    <row r="71" spans="1:12">
      <c r="A71">
        <v>1969</v>
      </c>
      <c r="B71" t="s">
        <v>47</v>
      </c>
      <c r="C71" t="s">
        <v>132</v>
      </c>
      <c r="D71">
        <v>1934</v>
      </c>
      <c r="E71">
        <f t="shared" si="4"/>
        <v>35</v>
      </c>
      <c r="F71" t="s">
        <v>85</v>
      </c>
      <c r="G71" t="s">
        <v>91</v>
      </c>
      <c r="J71" t="str">
        <f t="shared" si="5"/>
        <v>3</v>
      </c>
      <c r="K71">
        <f t="shared" si="2"/>
        <v>6</v>
      </c>
      <c r="L71" t="e">
        <f>MATCH(B71,B72:B$1048576,0)</f>
        <v>#N/A</v>
      </c>
    </row>
    <row r="72" spans="1:12">
      <c r="A72">
        <v>1970</v>
      </c>
      <c r="B72" t="s">
        <v>48</v>
      </c>
      <c r="C72" t="s">
        <v>107</v>
      </c>
      <c r="D72">
        <v>1915</v>
      </c>
      <c r="E72">
        <f t="shared" si="4"/>
        <v>55</v>
      </c>
      <c r="F72" t="s">
        <v>88</v>
      </c>
      <c r="J72" t="str">
        <f t="shared" si="5"/>
        <v>0</v>
      </c>
      <c r="K72">
        <f t="shared" si="2"/>
        <v>0</v>
      </c>
      <c r="L72" t="e">
        <f>MATCH(B72,B73:B$1048576,0)</f>
        <v>#N/A</v>
      </c>
    </row>
    <row r="73" spans="1:12">
      <c r="A73">
        <v>1971</v>
      </c>
      <c r="E73">
        <f t="shared" si="4"/>
        <v>1971</v>
      </c>
      <c r="J73" t="str">
        <f t="shared" si="5"/>
        <v>0</v>
      </c>
      <c r="K73">
        <f t="shared" si="2"/>
        <v>0</v>
      </c>
      <c r="L73" t="e">
        <f>MATCH(B73,B74:B$1048576,0)</f>
        <v>#N/A</v>
      </c>
    </row>
    <row r="74" spans="1:12">
      <c r="A74">
        <v>1972</v>
      </c>
      <c r="B74" t="s">
        <v>49</v>
      </c>
      <c r="C74" t="s">
        <v>121</v>
      </c>
      <c r="D74">
        <v>1909</v>
      </c>
      <c r="E74">
        <f t="shared" si="4"/>
        <v>63</v>
      </c>
      <c r="F74" t="s">
        <v>85</v>
      </c>
      <c r="G74" t="s">
        <v>91</v>
      </c>
      <c r="J74" t="str">
        <f t="shared" si="5"/>
        <v>3</v>
      </c>
      <c r="K74">
        <f t="shared" si="2"/>
        <v>6</v>
      </c>
      <c r="L74" t="e">
        <f>MATCH(B74,B75:B$1048576,0)</f>
        <v>#N/A</v>
      </c>
    </row>
    <row r="75" spans="1:12">
      <c r="A75">
        <v>1973</v>
      </c>
      <c r="B75" t="s">
        <v>50</v>
      </c>
      <c r="C75" t="s">
        <v>93</v>
      </c>
      <c r="D75">
        <v>1909</v>
      </c>
      <c r="E75">
        <f t="shared" si="4"/>
        <v>64</v>
      </c>
      <c r="F75" t="s">
        <v>88</v>
      </c>
      <c r="G75" t="s">
        <v>89</v>
      </c>
      <c r="J75" t="str">
        <f t="shared" si="5"/>
        <v>1</v>
      </c>
      <c r="K75">
        <f t="shared" si="2"/>
        <v>2</v>
      </c>
      <c r="L75" t="e">
        <f>MATCH(B75,B76:B$1048576,0)</f>
        <v>#N/A</v>
      </c>
    </row>
    <row r="76" spans="1:12">
      <c r="A76">
        <v>1974</v>
      </c>
      <c r="E76">
        <f t="shared" si="4"/>
        <v>1974</v>
      </c>
      <c r="J76" t="str">
        <f t="shared" si="5"/>
        <v>0</v>
      </c>
      <c r="K76">
        <f t="shared" si="2"/>
        <v>0</v>
      </c>
      <c r="L76" t="e">
        <f>MATCH(B76,B77:B$1048576,0)</f>
        <v>#N/A</v>
      </c>
    </row>
    <row r="77" spans="1:12">
      <c r="A77">
        <v>1975</v>
      </c>
      <c r="B77" t="s">
        <v>51</v>
      </c>
      <c r="C77" t="s">
        <v>94</v>
      </c>
      <c r="D77">
        <v>1928</v>
      </c>
      <c r="E77">
        <f t="shared" si="4"/>
        <v>47</v>
      </c>
      <c r="F77" t="s">
        <v>85</v>
      </c>
      <c r="G77" t="s">
        <v>89</v>
      </c>
      <c r="J77" t="str">
        <f t="shared" si="5"/>
        <v>1</v>
      </c>
      <c r="K77">
        <f t="shared" si="2"/>
        <v>2</v>
      </c>
      <c r="L77" t="e">
        <f>MATCH(B77,B78:B$1048576,0)</f>
        <v>#N/A</v>
      </c>
    </row>
    <row r="78" spans="1:12">
      <c r="A78">
        <v>1976</v>
      </c>
      <c r="B78" t="s">
        <v>52</v>
      </c>
      <c r="C78" t="s">
        <v>95</v>
      </c>
      <c r="D78">
        <v>1915</v>
      </c>
      <c r="E78">
        <f t="shared" si="4"/>
        <v>61</v>
      </c>
      <c r="F78" t="s">
        <v>85</v>
      </c>
      <c r="G78" t="s">
        <v>89</v>
      </c>
      <c r="J78" t="str">
        <f t="shared" si="5"/>
        <v>1</v>
      </c>
      <c r="K78">
        <f t="shared" si="2"/>
        <v>2</v>
      </c>
      <c r="L78" t="e">
        <f>MATCH(B78,B79:B$1048576,0)</f>
        <v>#N/A</v>
      </c>
    </row>
    <row r="79" spans="1:12">
      <c r="A79">
        <v>1977</v>
      </c>
      <c r="E79">
        <f t="shared" si="4"/>
        <v>1977</v>
      </c>
      <c r="J79" t="str">
        <f t="shared" si="5"/>
        <v>0</v>
      </c>
      <c r="K79">
        <f t="shared" si="2"/>
        <v>0</v>
      </c>
      <c r="L79" t="e">
        <f>MATCH(B79,B80:B$1048576,0)</f>
        <v>#N/A</v>
      </c>
    </row>
    <row r="80" spans="1:12">
      <c r="A80">
        <v>1978</v>
      </c>
      <c r="B80" t="s">
        <v>53</v>
      </c>
      <c r="C80" t="s">
        <v>96</v>
      </c>
      <c r="D80">
        <v>1943</v>
      </c>
      <c r="E80">
        <f t="shared" si="4"/>
        <v>35</v>
      </c>
      <c r="F80" t="s">
        <v>85</v>
      </c>
      <c r="G80" t="s">
        <v>89</v>
      </c>
      <c r="J80" t="str">
        <f t="shared" si="5"/>
        <v>1</v>
      </c>
      <c r="K80">
        <f t="shared" si="2"/>
        <v>2</v>
      </c>
      <c r="L80" t="e">
        <f>MATCH(B80,B81:B$1048576,0)</f>
        <v>#N/A</v>
      </c>
    </row>
    <row r="81" spans="1:12">
      <c r="A81">
        <v>1979</v>
      </c>
      <c r="B81" t="s">
        <v>54</v>
      </c>
      <c r="C81" t="s">
        <v>157</v>
      </c>
      <c r="D81">
        <v>1912</v>
      </c>
      <c r="E81">
        <f t="shared" si="4"/>
        <v>67</v>
      </c>
      <c r="F81" t="s">
        <v>85</v>
      </c>
      <c r="G81" t="s">
        <v>86</v>
      </c>
      <c r="J81" t="str">
        <f t="shared" si="5"/>
        <v>0.5</v>
      </c>
      <c r="K81">
        <f t="shared" si="2"/>
        <v>1</v>
      </c>
      <c r="L81" t="e">
        <f>MATCH(B81,B82:B$1048576,0)</f>
        <v>#N/A</v>
      </c>
    </row>
    <row r="82" spans="1:12">
      <c r="A82">
        <v>1980</v>
      </c>
      <c r="B82" t="s">
        <v>55</v>
      </c>
      <c r="C82" t="s">
        <v>94</v>
      </c>
      <c r="D82">
        <v>1923</v>
      </c>
      <c r="E82">
        <f t="shared" si="4"/>
        <v>57</v>
      </c>
      <c r="F82" t="s">
        <v>85</v>
      </c>
      <c r="G82" t="s">
        <v>89</v>
      </c>
      <c r="J82" t="str">
        <f t="shared" si="5"/>
        <v>1</v>
      </c>
      <c r="K82">
        <f t="shared" si="2"/>
        <v>2</v>
      </c>
      <c r="L82" t="e">
        <f>MATCH(B82,B83:B$1048576,0)</f>
        <v>#N/A</v>
      </c>
    </row>
    <row r="83" spans="1:12">
      <c r="A83">
        <v>1981</v>
      </c>
      <c r="B83" t="s">
        <v>56</v>
      </c>
      <c r="C83" t="s">
        <v>97</v>
      </c>
      <c r="D83">
        <v>1937</v>
      </c>
      <c r="E83">
        <f t="shared" si="4"/>
        <v>44</v>
      </c>
      <c r="F83" t="s">
        <v>85</v>
      </c>
      <c r="G83" t="s">
        <v>157</v>
      </c>
      <c r="J83" t="str">
        <f t="shared" si="5"/>
        <v>2</v>
      </c>
      <c r="K83">
        <f t="shared" si="2"/>
        <v>4</v>
      </c>
      <c r="L83" t="e">
        <f>MATCH(B83,B84:B$1048576,0)</f>
        <v>#N/A</v>
      </c>
    </row>
    <row r="84" spans="1:12">
      <c r="A84">
        <v>1982</v>
      </c>
      <c r="B84" t="s">
        <v>57</v>
      </c>
      <c r="C84" t="s">
        <v>98</v>
      </c>
      <c r="D84">
        <v>1932</v>
      </c>
      <c r="E84">
        <f t="shared" ref="E84:E115" si="6">A84-D84</f>
        <v>50</v>
      </c>
      <c r="F84" t="s">
        <v>85</v>
      </c>
      <c r="G84" t="s">
        <v>89</v>
      </c>
      <c r="J84" t="str">
        <f t="shared" si="5"/>
        <v>1</v>
      </c>
      <c r="K84">
        <f t="shared" si="2"/>
        <v>2</v>
      </c>
      <c r="L84">
        <f>MATCH(B84,B85:B$1048576,0)</f>
        <v>9</v>
      </c>
    </row>
    <row r="85" spans="1:12">
      <c r="A85">
        <v>1983</v>
      </c>
      <c r="B85" t="s">
        <v>58</v>
      </c>
      <c r="C85" t="s">
        <v>96</v>
      </c>
      <c r="D85">
        <v>1944</v>
      </c>
      <c r="E85">
        <f t="shared" si="6"/>
        <v>39</v>
      </c>
      <c r="F85" t="s">
        <v>88</v>
      </c>
      <c r="G85" t="s">
        <v>89</v>
      </c>
      <c r="J85" t="str">
        <f t="shared" si="5"/>
        <v>1</v>
      </c>
      <c r="K85">
        <f t="shared" ref="K85:K117" si="7">J85*2</f>
        <v>2</v>
      </c>
      <c r="L85" t="e">
        <f>MATCH(B85,B86:B$1048576,0)</f>
        <v>#N/A</v>
      </c>
    </row>
    <row r="86" spans="1:12">
      <c r="A86">
        <v>1984</v>
      </c>
      <c r="B86" t="s">
        <v>59</v>
      </c>
      <c r="C86" t="s">
        <v>99</v>
      </c>
      <c r="D86">
        <v>1928</v>
      </c>
      <c r="E86">
        <f t="shared" si="6"/>
        <v>56</v>
      </c>
      <c r="F86" t="s">
        <v>85</v>
      </c>
      <c r="G86" t="s">
        <v>89</v>
      </c>
      <c r="J86" t="str">
        <f t="shared" si="5"/>
        <v>1</v>
      </c>
      <c r="K86">
        <f t="shared" si="7"/>
        <v>2</v>
      </c>
      <c r="L86" t="e">
        <f>MATCH(B86,B87:B$1048576,0)</f>
        <v>#N/A</v>
      </c>
    </row>
    <row r="87" spans="1:12">
      <c r="A87">
        <v>1985</v>
      </c>
      <c r="B87" t="s">
        <v>60</v>
      </c>
      <c r="C87" t="s">
        <v>100</v>
      </c>
      <c r="D87">
        <v>1926</v>
      </c>
      <c r="E87">
        <f t="shared" si="6"/>
        <v>59</v>
      </c>
      <c r="F87" t="s">
        <v>88</v>
      </c>
      <c r="G87" t="s">
        <v>89</v>
      </c>
      <c r="J87" t="str">
        <f t="shared" si="5"/>
        <v>1</v>
      </c>
      <c r="K87">
        <f t="shared" si="7"/>
        <v>2</v>
      </c>
      <c r="L87" t="e">
        <f>MATCH(B87,B88:B$1048576,0)</f>
        <v>#N/A</v>
      </c>
    </row>
    <row r="88" spans="1:12">
      <c r="A88">
        <v>1986</v>
      </c>
      <c r="B88" t="s">
        <v>61</v>
      </c>
      <c r="C88" t="s">
        <v>101</v>
      </c>
      <c r="D88">
        <v>1936</v>
      </c>
      <c r="E88">
        <f t="shared" si="6"/>
        <v>50</v>
      </c>
      <c r="F88" t="s">
        <v>85</v>
      </c>
      <c r="G88" t="s">
        <v>157</v>
      </c>
      <c r="J88" t="str">
        <f t="shared" si="5"/>
        <v>2</v>
      </c>
      <c r="K88">
        <f t="shared" si="7"/>
        <v>4</v>
      </c>
      <c r="L88" t="e">
        <f>MATCH(B88,B89:B$1048576,0)</f>
        <v>#N/A</v>
      </c>
    </row>
    <row r="89" spans="1:12">
      <c r="A89">
        <v>1987</v>
      </c>
      <c r="B89" t="s">
        <v>62</v>
      </c>
      <c r="C89" t="s">
        <v>102</v>
      </c>
      <c r="D89">
        <v>1917</v>
      </c>
      <c r="E89">
        <f t="shared" si="6"/>
        <v>70</v>
      </c>
      <c r="F89" t="s">
        <v>85</v>
      </c>
      <c r="G89" t="s">
        <v>89</v>
      </c>
      <c r="J89" t="str">
        <f t="shared" si="5"/>
        <v>1</v>
      </c>
      <c r="K89">
        <f t="shared" si="7"/>
        <v>2</v>
      </c>
      <c r="L89" t="e">
        <f>MATCH(B89,B90:B$1048576,0)</f>
        <v>#N/A</v>
      </c>
    </row>
    <row r="90" spans="1:12">
      <c r="A90">
        <v>1988</v>
      </c>
      <c r="B90" t="s">
        <v>63</v>
      </c>
      <c r="C90" t="s">
        <v>103</v>
      </c>
      <c r="D90">
        <v>1931</v>
      </c>
      <c r="E90">
        <f t="shared" si="6"/>
        <v>57</v>
      </c>
      <c r="F90" t="s">
        <v>88</v>
      </c>
      <c r="G90" t="s">
        <v>157</v>
      </c>
      <c r="J90" t="str">
        <f t="shared" si="5"/>
        <v>2</v>
      </c>
      <c r="K90">
        <f t="shared" si="7"/>
        <v>4</v>
      </c>
      <c r="L90" t="e">
        <f>MATCH(B90,B91:B$1048576,0)</f>
        <v>#N/A</v>
      </c>
    </row>
    <row r="91" spans="1:12">
      <c r="A91">
        <v>1989</v>
      </c>
      <c r="B91" t="s">
        <v>64</v>
      </c>
      <c r="C91" t="s">
        <v>104</v>
      </c>
      <c r="D91">
        <v>1941</v>
      </c>
      <c r="E91">
        <f t="shared" si="6"/>
        <v>48</v>
      </c>
      <c r="F91" t="s">
        <v>88</v>
      </c>
      <c r="G91" t="s">
        <v>157</v>
      </c>
      <c r="J91" t="str">
        <f t="shared" si="5"/>
        <v>2</v>
      </c>
      <c r="K91">
        <f t="shared" si="7"/>
        <v>4</v>
      </c>
      <c r="L91" t="e">
        <f>MATCH(B91,B92:B$1048576,0)</f>
        <v>#N/A</v>
      </c>
    </row>
    <row r="92" spans="1:12">
      <c r="A92">
        <v>1990</v>
      </c>
      <c r="B92" t="s">
        <v>105</v>
      </c>
      <c r="C92" t="s">
        <v>99</v>
      </c>
      <c r="D92">
        <v>1951</v>
      </c>
      <c r="E92">
        <f t="shared" si="6"/>
        <v>39</v>
      </c>
      <c r="F92" t="s">
        <v>85</v>
      </c>
      <c r="G92" t="s">
        <v>157</v>
      </c>
      <c r="J92" t="str">
        <f t="shared" si="5"/>
        <v>2</v>
      </c>
      <c r="K92">
        <f t="shared" si="7"/>
        <v>4</v>
      </c>
      <c r="L92" t="e">
        <f>MATCH(B92,B93:B$1048576,0)</f>
        <v>#N/A</v>
      </c>
    </row>
    <row r="93" spans="1:12">
      <c r="A93">
        <v>1991</v>
      </c>
      <c r="B93" t="s">
        <v>57</v>
      </c>
      <c r="C93" t="s">
        <v>98</v>
      </c>
      <c r="D93">
        <v>1932</v>
      </c>
      <c r="E93">
        <f t="shared" si="6"/>
        <v>59</v>
      </c>
      <c r="F93" t="s">
        <v>85</v>
      </c>
      <c r="G93" t="s">
        <v>89</v>
      </c>
      <c r="J93" t="str">
        <f t="shared" si="5"/>
        <v>1</v>
      </c>
      <c r="K93">
        <f t="shared" si="7"/>
        <v>2</v>
      </c>
      <c r="L93" t="e">
        <f>MATCH(B93,B94:B$1048576,0)</f>
        <v>#N/A</v>
      </c>
    </row>
    <row r="94" spans="1:12">
      <c r="A94">
        <v>1992</v>
      </c>
      <c r="B94" t="s">
        <v>106</v>
      </c>
      <c r="C94" t="s">
        <v>107</v>
      </c>
      <c r="D94">
        <v>1949</v>
      </c>
      <c r="E94">
        <f t="shared" si="6"/>
        <v>43</v>
      </c>
      <c r="F94" t="s">
        <v>88</v>
      </c>
      <c r="G94" t="s">
        <v>91</v>
      </c>
      <c r="J94" t="str">
        <f t="shared" si="5"/>
        <v>3</v>
      </c>
      <c r="K94">
        <f t="shared" si="7"/>
        <v>6</v>
      </c>
      <c r="L94" t="e">
        <f>MATCH(B94,B95:B$1048576,0)</f>
        <v>#N/A</v>
      </c>
    </row>
    <row r="95" spans="1:12">
      <c r="A95">
        <v>1993</v>
      </c>
      <c r="B95" t="s">
        <v>65</v>
      </c>
      <c r="C95" t="s">
        <v>100</v>
      </c>
      <c r="D95">
        <v>1945</v>
      </c>
      <c r="E95">
        <f t="shared" si="6"/>
        <v>48</v>
      </c>
      <c r="F95" t="s">
        <v>85</v>
      </c>
      <c r="G95" t="s">
        <v>157</v>
      </c>
      <c r="J95" t="str">
        <f t="shared" si="5"/>
        <v>2</v>
      </c>
      <c r="K95">
        <f t="shared" si="7"/>
        <v>4</v>
      </c>
      <c r="L95" t="e">
        <f>MATCH(B95,B96:B$1048576,0)</f>
        <v>#N/A</v>
      </c>
    </row>
    <row r="96" spans="1:12">
      <c r="A96">
        <v>1994</v>
      </c>
      <c r="B96" t="s">
        <v>66</v>
      </c>
      <c r="C96" t="s">
        <v>108</v>
      </c>
      <c r="D96">
        <v>1935</v>
      </c>
      <c r="E96">
        <f t="shared" si="6"/>
        <v>59</v>
      </c>
      <c r="F96" t="s">
        <v>88</v>
      </c>
      <c r="G96" t="s">
        <v>157</v>
      </c>
      <c r="J96" t="str">
        <f t="shared" si="5"/>
        <v>2</v>
      </c>
      <c r="K96">
        <f t="shared" si="7"/>
        <v>4</v>
      </c>
      <c r="L96" t="e">
        <f>MATCH(B96,B97:B$1048576,0)</f>
        <v>#N/A</v>
      </c>
    </row>
    <row r="97" spans="1:12">
      <c r="A97">
        <v>1995</v>
      </c>
      <c r="B97" t="s">
        <v>67</v>
      </c>
      <c r="C97" t="s">
        <v>109</v>
      </c>
      <c r="D97">
        <v>1935</v>
      </c>
      <c r="E97">
        <f t="shared" si="6"/>
        <v>60</v>
      </c>
      <c r="F97" t="s">
        <v>88</v>
      </c>
      <c r="G97" t="s">
        <v>157</v>
      </c>
      <c r="J97" t="str">
        <f t="shared" si="5"/>
        <v>2</v>
      </c>
      <c r="K97">
        <f t="shared" si="7"/>
        <v>4</v>
      </c>
      <c r="L97" t="e">
        <f>MATCH(B97,B98:B$1048576,0)</f>
        <v>#N/A</v>
      </c>
    </row>
    <row r="98" spans="1:12">
      <c r="A98">
        <v>1996</v>
      </c>
      <c r="B98" t="s">
        <v>68</v>
      </c>
      <c r="C98" t="s">
        <v>93</v>
      </c>
      <c r="D98">
        <v>1944</v>
      </c>
      <c r="E98">
        <f t="shared" si="6"/>
        <v>52</v>
      </c>
      <c r="F98" t="s">
        <v>85</v>
      </c>
      <c r="G98" t="s">
        <v>157</v>
      </c>
      <c r="J98" t="str">
        <f t="shared" si="5"/>
        <v>2</v>
      </c>
      <c r="K98">
        <f t="shared" si="7"/>
        <v>4</v>
      </c>
      <c r="L98" t="e">
        <f>MATCH(B98,B99:B$1048576,0)</f>
        <v>#N/A</v>
      </c>
    </row>
    <row r="99" spans="1:12">
      <c r="A99">
        <v>1997</v>
      </c>
      <c r="B99" t="s">
        <v>69</v>
      </c>
      <c r="C99" t="s">
        <v>99</v>
      </c>
      <c r="D99">
        <v>1943</v>
      </c>
      <c r="E99">
        <f t="shared" si="6"/>
        <v>54</v>
      </c>
      <c r="F99" t="s">
        <v>85</v>
      </c>
      <c r="G99" t="s">
        <v>89</v>
      </c>
      <c r="J99" t="str">
        <f t="shared" si="5"/>
        <v>1</v>
      </c>
      <c r="K99">
        <f t="shared" si="7"/>
        <v>2</v>
      </c>
      <c r="L99" t="e">
        <f>MATCH(B99,B100:B$1048576,0)</f>
        <v>#N/A</v>
      </c>
    </row>
    <row r="100" spans="1:12">
      <c r="A100">
        <v>1998</v>
      </c>
      <c r="B100" t="s">
        <v>70</v>
      </c>
      <c r="C100" t="s">
        <v>94</v>
      </c>
      <c r="D100">
        <v>1933</v>
      </c>
      <c r="E100">
        <f t="shared" si="6"/>
        <v>65</v>
      </c>
      <c r="F100" t="s">
        <v>85</v>
      </c>
      <c r="G100" t="s">
        <v>157</v>
      </c>
      <c r="J100" t="str">
        <f t="shared" si="5"/>
        <v>2</v>
      </c>
      <c r="K100">
        <f t="shared" si="7"/>
        <v>4</v>
      </c>
      <c r="L100" t="e">
        <f>MATCH(B100,B101:B$1048576,0)</f>
        <v>#N/A</v>
      </c>
    </row>
    <row r="101" spans="1:12">
      <c r="A101">
        <v>1999</v>
      </c>
      <c r="B101" t="s">
        <v>71</v>
      </c>
      <c r="C101" t="s">
        <v>103</v>
      </c>
      <c r="D101">
        <v>1952</v>
      </c>
      <c r="E101">
        <f t="shared" si="6"/>
        <v>47</v>
      </c>
      <c r="F101" t="s">
        <v>85</v>
      </c>
      <c r="G101" t="s">
        <v>157</v>
      </c>
      <c r="J101" t="str">
        <f t="shared" si="5"/>
        <v>2</v>
      </c>
      <c r="K101">
        <f t="shared" si="7"/>
        <v>4</v>
      </c>
      <c r="L101" t="e">
        <f>MATCH(B101,B102:B$1048576,0)</f>
        <v>#N/A</v>
      </c>
    </row>
    <row r="102" spans="1:12">
      <c r="A102">
        <v>2000</v>
      </c>
      <c r="B102" t="s">
        <v>72</v>
      </c>
      <c r="C102" t="s">
        <v>110</v>
      </c>
      <c r="D102">
        <v>1967</v>
      </c>
      <c r="E102">
        <f t="shared" si="6"/>
        <v>33</v>
      </c>
      <c r="F102" t="s">
        <v>88</v>
      </c>
      <c r="G102" t="s">
        <v>91</v>
      </c>
      <c r="J102" t="str">
        <f t="shared" si="5"/>
        <v>3</v>
      </c>
      <c r="K102">
        <f t="shared" si="7"/>
        <v>6</v>
      </c>
      <c r="L102" t="e">
        <f>MATCH(B102,B103:B$1048576,0)</f>
        <v>#N/A</v>
      </c>
    </row>
    <row r="103" spans="1:12">
      <c r="A103">
        <v>2001</v>
      </c>
      <c r="B103" t="s">
        <v>73</v>
      </c>
      <c r="C103" t="s">
        <v>111</v>
      </c>
      <c r="D103">
        <v>1963</v>
      </c>
      <c r="E103">
        <f t="shared" si="6"/>
        <v>38</v>
      </c>
      <c r="F103" t="s">
        <v>85</v>
      </c>
      <c r="G103" t="s">
        <v>157</v>
      </c>
      <c r="J103" t="str">
        <f t="shared" si="5"/>
        <v>2</v>
      </c>
      <c r="K103">
        <f t="shared" si="7"/>
        <v>4</v>
      </c>
      <c r="L103" t="e">
        <f>MATCH(B103,B104:B$1048576,0)</f>
        <v>#N/A</v>
      </c>
    </row>
    <row r="104" spans="1:12">
      <c r="A104">
        <v>2002</v>
      </c>
      <c r="B104" t="s">
        <v>74</v>
      </c>
      <c r="C104" t="s">
        <v>99</v>
      </c>
      <c r="D104">
        <v>1949</v>
      </c>
      <c r="E104">
        <f t="shared" si="6"/>
        <v>53</v>
      </c>
      <c r="F104" t="s">
        <v>85</v>
      </c>
      <c r="G104" t="s">
        <v>91</v>
      </c>
      <c r="J104" t="str">
        <f t="shared" si="5"/>
        <v>3</v>
      </c>
      <c r="K104">
        <f t="shared" si="7"/>
        <v>6</v>
      </c>
      <c r="L104" t="e">
        <f>MATCH(B104,B105:B$1048576,0)</f>
        <v>#N/A</v>
      </c>
    </row>
    <row r="105" spans="1:12">
      <c r="A105">
        <v>2003</v>
      </c>
      <c r="B105" t="s">
        <v>75</v>
      </c>
      <c r="C105" t="s">
        <v>112</v>
      </c>
      <c r="D105">
        <v>1960</v>
      </c>
      <c r="E105">
        <f t="shared" si="6"/>
        <v>43</v>
      </c>
      <c r="F105" t="s">
        <v>85</v>
      </c>
      <c r="G105" t="s">
        <v>157</v>
      </c>
      <c r="J105" t="str">
        <f t="shared" si="5"/>
        <v>2</v>
      </c>
      <c r="K105">
        <f t="shared" si="7"/>
        <v>4</v>
      </c>
      <c r="L105" t="e">
        <f>MATCH(B105,B106:B$1048576,0)</f>
        <v>#N/A</v>
      </c>
    </row>
    <row r="106" spans="1:12">
      <c r="A106">
        <v>2004</v>
      </c>
      <c r="B106" t="s">
        <v>76</v>
      </c>
      <c r="C106" t="s">
        <v>111</v>
      </c>
      <c r="D106">
        <v>1951</v>
      </c>
      <c r="E106">
        <f t="shared" si="6"/>
        <v>53</v>
      </c>
      <c r="F106" t="s">
        <v>85</v>
      </c>
      <c r="G106" t="s">
        <v>157</v>
      </c>
      <c r="J106" t="str">
        <f t="shared" si="5"/>
        <v>2</v>
      </c>
      <c r="K106">
        <f t="shared" si="7"/>
        <v>4</v>
      </c>
      <c r="L106" t="e">
        <f>MATCH(B106,B107:B$1048576,0)</f>
        <v>#N/A</v>
      </c>
    </row>
    <row r="107" spans="1:12">
      <c r="A107">
        <v>2005</v>
      </c>
      <c r="B107" t="s">
        <v>77</v>
      </c>
      <c r="C107" t="s">
        <v>113</v>
      </c>
      <c r="D107">
        <v>1943</v>
      </c>
      <c r="E107">
        <f t="shared" si="6"/>
        <v>62</v>
      </c>
      <c r="F107" t="s">
        <v>88</v>
      </c>
      <c r="G107" t="s">
        <v>91</v>
      </c>
      <c r="J107" t="str">
        <f t="shared" si="5"/>
        <v>3</v>
      </c>
      <c r="K107">
        <f t="shared" si="7"/>
        <v>6</v>
      </c>
      <c r="L107" t="e">
        <f>MATCH(B107,B108:B$1048576,0)</f>
        <v>#N/A</v>
      </c>
    </row>
    <row r="108" spans="1:12">
      <c r="A108">
        <v>2006</v>
      </c>
      <c r="B108" t="s">
        <v>78</v>
      </c>
      <c r="C108" t="s">
        <v>114</v>
      </c>
      <c r="D108">
        <v>1955</v>
      </c>
      <c r="E108">
        <f t="shared" si="6"/>
        <v>51</v>
      </c>
      <c r="F108" t="s">
        <v>88</v>
      </c>
      <c r="G108" t="s">
        <v>157</v>
      </c>
      <c r="J108" t="str">
        <f t="shared" si="5"/>
        <v>2</v>
      </c>
      <c r="K108">
        <f t="shared" si="7"/>
        <v>4</v>
      </c>
      <c r="L108" t="e">
        <f>MATCH(B108,B109:B$1048576,0)</f>
        <v>#N/A</v>
      </c>
    </row>
    <row r="109" spans="1:12">
      <c r="A109">
        <v>2007</v>
      </c>
      <c r="B109" t="s">
        <v>79</v>
      </c>
      <c r="C109" t="s">
        <v>115</v>
      </c>
      <c r="D109">
        <v>1933</v>
      </c>
      <c r="E109">
        <f t="shared" si="6"/>
        <v>74</v>
      </c>
      <c r="F109" t="s">
        <v>85</v>
      </c>
      <c r="G109" t="s">
        <v>86</v>
      </c>
      <c r="J109" t="str">
        <f t="shared" si="5"/>
        <v>0.5</v>
      </c>
      <c r="K109">
        <f t="shared" si="7"/>
        <v>1</v>
      </c>
      <c r="L109" t="e">
        <f>MATCH(B109,B110:B$1048576,0)</f>
        <v>#N/A</v>
      </c>
    </row>
    <row r="110" spans="1:12">
      <c r="A110">
        <v>2008</v>
      </c>
      <c r="B110" t="s">
        <v>80</v>
      </c>
      <c r="C110" t="s">
        <v>116</v>
      </c>
      <c r="D110">
        <v>1968</v>
      </c>
      <c r="E110">
        <f t="shared" si="6"/>
        <v>40</v>
      </c>
      <c r="F110" t="s">
        <v>85</v>
      </c>
      <c r="G110" t="s">
        <v>157</v>
      </c>
      <c r="J110" t="str">
        <f t="shared" si="5"/>
        <v>2</v>
      </c>
      <c r="K110">
        <f t="shared" si="7"/>
        <v>4</v>
      </c>
      <c r="L110" t="e">
        <f>MATCH(B110,B111:B$1048576,0)</f>
        <v>#N/A</v>
      </c>
    </row>
    <row r="111" spans="1:12">
      <c r="A111">
        <v>2009</v>
      </c>
      <c r="B111" t="s">
        <v>81</v>
      </c>
      <c r="C111" t="s">
        <v>118</v>
      </c>
      <c r="D111">
        <v>1956</v>
      </c>
      <c r="E111">
        <f t="shared" si="6"/>
        <v>53</v>
      </c>
      <c r="F111" t="s">
        <v>88</v>
      </c>
      <c r="G111" t="s">
        <v>117</v>
      </c>
      <c r="J111" t="str">
        <f t="shared" si="5"/>
        <v>2.5</v>
      </c>
      <c r="K111">
        <f t="shared" si="7"/>
        <v>5</v>
      </c>
      <c r="L111" t="e">
        <f>MATCH(B111,B112:B$1048576,0)</f>
        <v>#N/A</v>
      </c>
    </row>
    <row r="112" spans="1:12">
      <c r="A112">
        <v>2010</v>
      </c>
      <c r="B112" t="s">
        <v>82</v>
      </c>
      <c r="C112" t="s">
        <v>157</v>
      </c>
      <c r="D112">
        <v>1967</v>
      </c>
      <c r="E112">
        <f t="shared" si="6"/>
        <v>43</v>
      </c>
      <c r="F112" t="s">
        <v>85</v>
      </c>
      <c r="G112" t="s">
        <v>157</v>
      </c>
      <c r="J112" t="str">
        <f t="shared" si="5"/>
        <v>2</v>
      </c>
      <c r="K112">
        <f t="shared" si="7"/>
        <v>4</v>
      </c>
      <c r="L112" t="e">
        <f>MATCH(B112,B113:B$1048576,0)</f>
        <v>#N/A</v>
      </c>
    </row>
    <row r="113" spans="1:12">
      <c r="A113">
        <v>2011</v>
      </c>
      <c r="B113" t="s">
        <v>83</v>
      </c>
      <c r="C113" t="s">
        <v>100</v>
      </c>
      <c r="D113">
        <v>1962</v>
      </c>
      <c r="E113">
        <f t="shared" si="6"/>
        <v>49</v>
      </c>
      <c r="F113" t="s">
        <v>88</v>
      </c>
      <c r="G113" t="s">
        <v>89</v>
      </c>
      <c r="J113" t="str">
        <f t="shared" si="5"/>
        <v>1</v>
      </c>
      <c r="K113">
        <f t="shared" si="7"/>
        <v>2</v>
      </c>
      <c r="L113" t="e">
        <f>MATCH(B113,B114:B$1048576,0)</f>
        <v>#N/A</v>
      </c>
    </row>
    <row r="114" spans="1:12">
      <c r="A114">
        <v>2012</v>
      </c>
      <c r="E114">
        <f t="shared" si="6"/>
        <v>2012</v>
      </c>
      <c r="J114" t="str">
        <f t="shared" si="5"/>
        <v>0</v>
      </c>
      <c r="K114">
        <f t="shared" si="7"/>
        <v>0</v>
      </c>
      <c r="L114" t="e">
        <f>MATCH(B114,B115:B$1048576,0)</f>
        <v>#N/A</v>
      </c>
    </row>
    <row r="115" spans="1:12">
      <c r="A115">
        <v>2013</v>
      </c>
      <c r="E115">
        <f t="shared" si="6"/>
        <v>2013</v>
      </c>
      <c r="J115" t="str">
        <f t="shared" si="5"/>
        <v>0</v>
      </c>
      <c r="K115">
        <f t="shared" si="7"/>
        <v>0</v>
      </c>
      <c r="L115" t="e">
        <f>MATCH(B115,B116:B$1048576,0)</f>
        <v>#N/A</v>
      </c>
    </row>
    <row r="116" spans="1:12">
      <c r="A116">
        <v>2014</v>
      </c>
      <c r="E116">
        <f t="shared" ref="E116:E147" si="8">A116-D116</f>
        <v>2014</v>
      </c>
      <c r="J116" t="str">
        <f t="shared" si="5"/>
        <v>0</v>
      </c>
      <c r="K116">
        <f t="shared" si="7"/>
        <v>0</v>
      </c>
      <c r="L116" t="e">
        <f>MATCH(B116,B117:B$1048576,0)</f>
        <v>#N/A</v>
      </c>
    </row>
    <row r="117" spans="1:12">
      <c r="A117">
        <v>2015</v>
      </c>
      <c r="E117">
        <f t="shared" si="8"/>
        <v>2015</v>
      </c>
      <c r="J117" t="str">
        <f t="shared" si="5"/>
        <v>0</v>
      </c>
      <c r="K117">
        <f t="shared" si="7"/>
        <v>0</v>
      </c>
    </row>
    <row r="118" spans="1:12">
      <c r="A118">
        <v>2016</v>
      </c>
    </row>
    <row r="119" spans="1:12">
      <c r="A119">
        <v>2017</v>
      </c>
    </row>
    <row r="120" spans="1:12">
      <c r="A120">
        <v>2018</v>
      </c>
    </row>
    <row r="121" spans="1:12">
      <c r="A121">
        <v>2019</v>
      </c>
    </row>
    <row r="122" spans="1:12">
      <c r="A122">
        <v>2020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17"/>
  <sheetViews>
    <sheetView topLeftCell="K1" workbookViewId="0">
      <selection activeCell="L2" sqref="L2:N9"/>
    </sheetView>
  </sheetViews>
  <sheetFormatPr defaultRowHeight="15"/>
  <cols>
    <col min="2" max="2" width="26.42578125" bestFit="1" customWidth="1"/>
  </cols>
  <sheetData>
    <row r="1" spans="1:14">
      <c r="A1" t="s">
        <v>0</v>
      </c>
      <c r="B1" t="s">
        <v>133</v>
      </c>
      <c r="C1" t="s">
        <v>92</v>
      </c>
      <c r="D1" t="s">
        <v>84</v>
      </c>
      <c r="E1" t="s">
        <v>26</v>
      </c>
      <c r="F1" t="s">
        <v>27</v>
      </c>
      <c r="G1" t="s">
        <v>25</v>
      </c>
      <c r="J1" t="s">
        <v>402</v>
      </c>
    </row>
    <row r="2" spans="1:14">
      <c r="A2">
        <v>1950</v>
      </c>
      <c r="B2" t="s">
        <v>134</v>
      </c>
      <c r="C2" t="s">
        <v>99</v>
      </c>
      <c r="D2">
        <v>1909</v>
      </c>
      <c r="E2">
        <f t="shared" ref="E2:E7" si="0">A2-D2</f>
        <v>41</v>
      </c>
      <c r="F2" t="s">
        <v>85</v>
      </c>
      <c r="G2" t="s">
        <v>89</v>
      </c>
      <c r="J2" t="str">
        <f>IF(G2="partial","0.5",IF(G2="BA","1",IF(G2="MFA","2",IF(G2="JD","2.5",IF(G2="PhD","3","0")))))</f>
        <v>1</v>
      </c>
      <c r="K2">
        <f>2*J2</f>
        <v>2</v>
      </c>
      <c r="L2" t="s">
        <v>25</v>
      </c>
      <c r="M2" t="s">
        <v>404</v>
      </c>
      <c r="N2" t="s">
        <v>406</v>
      </c>
    </row>
    <row r="3" spans="1:14">
      <c r="A3">
        <v>1951</v>
      </c>
      <c r="B3" t="s">
        <v>36</v>
      </c>
      <c r="C3" t="s">
        <v>93</v>
      </c>
      <c r="D3">
        <v>1897</v>
      </c>
      <c r="E3">
        <f t="shared" si="0"/>
        <v>54</v>
      </c>
      <c r="F3" t="s">
        <v>85</v>
      </c>
      <c r="G3" t="s">
        <v>86</v>
      </c>
      <c r="J3" t="str">
        <f>IF(G3="partial","0.5",IF(G3="BA","1",IF(G3="MFA","2",IF(G3="JD","2.5",IF(G3="PhD","3","0")))))</f>
        <v>0.5</v>
      </c>
      <c r="K3">
        <f t="shared" ref="K3:K66" si="1">2*J3</f>
        <v>1</v>
      </c>
      <c r="L3" t="s">
        <v>405</v>
      </c>
      <c r="M3">
        <f>COUNTIF(K:K,"=0")</f>
        <v>11</v>
      </c>
      <c r="N3" s="3">
        <f>M3/M$9</f>
        <v>0.16666666666666666</v>
      </c>
    </row>
    <row r="4" spans="1:14">
      <c r="A4">
        <v>1952</v>
      </c>
      <c r="B4" t="s">
        <v>135</v>
      </c>
      <c r="C4" t="s">
        <v>100</v>
      </c>
      <c r="D4">
        <v>1921</v>
      </c>
      <c r="E4">
        <f t="shared" si="0"/>
        <v>31</v>
      </c>
      <c r="F4" t="s">
        <v>85</v>
      </c>
      <c r="J4" t="str">
        <f t="shared" ref="J4:J67" si="2">IF(G4="partial","0.5",IF(G4="BA","1",IF(G4="MFA","2",IF(G4="JD","2.5",IF(G4="PhD","3","0")))))</f>
        <v>0</v>
      </c>
      <c r="K4">
        <f t="shared" si="1"/>
        <v>0</v>
      </c>
      <c r="L4" t="s">
        <v>86</v>
      </c>
      <c r="M4">
        <f>COUNTIF(K:K,"=1")</f>
        <v>10</v>
      </c>
      <c r="N4" s="3">
        <f t="shared" ref="N4:N8" si="3">M4/M$9</f>
        <v>0.15151515151515152</v>
      </c>
    </row>
    <row r="5" spans="1:14">
      <c r="A5">
        <v>1953</v>
      </c>
      <c r="B5" t="s">
        <v>136</v>
      </c>
      <c r="C5" t="s">
        <v>99</v>
      </c>
      <c r="D5">
        <v>1914</v>
      </c>
      <c r="E5">
        <f t="shared" si="0"/>
        <v>39</v>
      </c>
      <c r="F5" t="s">
        <v>85</v>
      </c>
      <c r="G5" t="s">
        <v>86</v>
      </c>
      <c r="J5" t="str">
        <f t="shared" si="2"/>
        <v>0.5</v>
      </c>
      <c r="K5">
        <f t="shared" si="1"/>
        <v>1</v>
      </c>
      <c r="L5" t="s">
        <v>89</v>
      </c>
      <c r="M5">
        <f>COUNTIF(K:K,"=2")</f>
        <v>24</v>
      </c>
      <c r="N5" s="3">
        <f t="shared" si="3"/>
        <v>0.36363636363636365</v>
      </c>
    </row>
    <row r="6" spans="1:14">
      <c r="A6">
        <v>1954</v>
      </c>
      <c r="B6" t="s">
        <v>52</v>
      </c>
      <c r="C6" t="s">
        <v>95</v>
      </c>
      <c r="D6">
        <v>1915</v>
      </c>
      <c r="E6">
        <f t="shared" si="0"/>
        <v>39</v>
      </c>
      <c r="F6" t="s">
        <v>85</v>
      </c>
      <c r="G6" t="s">
        <v>89</v>
      </c>
      <c r="J6" t="str">
        <f t="shared" si="2"/>
        <v>1</v>
      </c>
      <c r="K6">
        <f t="shared" si="1"/>
        <v>2</v>
      </c>
      <c r="L6" t="s">
        <v>157</v>
      </c>
      <c r="M6">
        <f>COUNTIF(K:K,"=4")</f>
        <v>15</v>
      </c>
      <c r="N6" s="3">
        <f t="shared" si="3"/>
        <v>0.22727272727272727</v>
      </c>
    </row>
    <row r="7" spans="1:14">
      <c r="A7">
        <v>1955</v>
      </c>
      <c r="B7" t="s">
        <v>36</v>
      </c>
      <c r="C7" t="s">
        <v>93</v>
      </c>
      <c r="D7">
        <v>1897</v>
      </c>
      <c r="E7">
        <f t="shared" si="0"/>
        <v>58</v>
      </c>
      <c r="F7" t="s">
        <v>85</v>
      </c>
      <c r="G7" t="s">
        <v>86</v>
      </c>
      <c r="J7" t="str">
        <f t="shared" si="2"/>
        <v>0.5</v>
      </c>
      <c r="K7">
        <f t="shared" si="1"/>
        <v>1</v>
      </c>
      <c r="L7" t="s">
        <v>117</v>
      </c>
      <c r="M7">
        <f>COUNTIF(K:K,"=5")</f>
        <v>1</v>
      </c>
      <c r="N7" s="3">
        <f t="shared" si="3"/>
        <v>1.5151515151515152E-2</v>
      </c>
    </row>
    <row r="8" spans="1:14">
      <c r="A8">
        <v>1956</v>
      </c>
      <c r="B8" t="s">
        <v>137</v>
      </c>
      <c r="C8" t="s">
        <v>98</v>
      </c>
      <c r="D8">
        <v>1905</v>
      </c>
      <c r="E8">
        <f t="shared" ref="E8:E13" si="4">A7-D8</f>
        <v>50</v>
      </c>
      <c r="F8" t="s">
        <v>85</v>
      </c>
      <c r="J8" t="str">
        <f t="shared" si="2"/>
        <v>0</v>
      </c>
      <c r="K8">
        <f t="shared" si="1"/>
        <v>0</v>
      </c>
      <c r="L8" t="s">
        <v>91</v>
      </c>
      <c r="M8">
        <f>COUNTIF(K:K,"=6")</f>
        <v>5</v>
      </c>
      <c r="N8" s="3">
        <f t="shared" si="3"/>
        <v>7.575757575757576E-2</v>
      </c>
    </row>
    <row r="9" spans="1:14">
      <c r="A9">
        <v>1957</v>
      </c>
      <c r="B9" t="s">
        <v>138</v>
      </c>
      <c r="C9" t="s">
        <v>139</v>
      </c>
      <c r="D9">
        <v>1910</v>
      </c>
      <c r="E9">
        <f t="shared" si="4"/>
        <v>46</v>
      </c>
      <c r="F9" t="s">
        <v>85</v>
      </c>
      <c r="G9" t="s">
        <v>89</v>
      </c>
      <c r="J9" t="str">
        <f t="shared" si="2"/>
        <v>1</v>
      </c>
      <c r="K9">
        <f t="shared" si="1"/>
        <v>2</v>
      </c>
      <c r="L9" t="s">
        <v>404</v>
      </c>
      <c r="M9">
        <f>SUM(M3:M8)</f>
        <v>66</v>
      </c>
    </row>
    <row r="10" spans="1:14">
      <c r="A10">
        <v>1958</v>
      </c>
      <c r="B10" t="s">
        <v>54</v>
      </c>
      <c r="C10" t="s">
        <v>90</v>
      </c>
      <c r="D10">
        <v>1912</v>
      </c>
      <c r="E10">
        <f t="shared" si="4"/>
        <v>45</v>
      </c>
      <c r="F10" t="s">
        <v>85</v>
      </c>
      <c r="G10" t="s">
        <v>86</v>
      </c>
      <c r="J10" t="str">
        <f t="shared" si="2"/>
        <v>0.5</v>
      </c>
      <c r="K10">
        <f t="shared" si="1"/>
        <v>1</v>
      </c>
    </row>
    <row r="11" spans="1:14">
      <c r="A11">
        <v>1959</v>
      </c>
      <c r="B11" t="s">
        <v>45</v>
      </c>
      <c r="C11" t="s">
        <v>99</v>
      </c>
      <c r="D11">
        <v>1914</v>
      </c>
      <c r="E11">
        <f t="shared" si="4"/>
        <v>44</v>
      </c>
      <c r="F11" t="s">
        <v>85</v>
      </c>
      <c r="G11" t="s">
        <v>157</v>
      </c>
      <c r="J11" t="str">
        <f t="shared" si="2"/>
        <v>2</v>
      </c>
      <c r="K11">
        <f t="shared" si="1"/>
        <v>4</v>
      </c>
    </row>
    <row r="12" spans="1:14">
      <c r="A12">
        <v>1960</v>
      </c>
      <c r="B12" t="s">
        <v>70</v>
      </c>
      <c r="C12" t="s">
        <v>94</v>
      </c>
      <c r="D12">
        <v>1933</v>
      </c>
      <c r="E12">
        <f t="shared" si="4"/>
        <v>26</v>
      </c>
      <c r="F12" t="s">
        <v>85</v>
      </c>
      <c r="G12" t="s">
        <v>157</v>
      </c>
      <c r="J12" t="str">
        <f t="shared" si="2"/>
        <v>2</v>
      </c>
      <c r="K12">
        <f t="shared" si="1"/>
        <v>4</v>
      </c>
    </row>
    <row r="13" spans="1:14">
      <c r="A13">
        <v>1961</v>
      </c>
      <c r="B13" t="s">
        <v>33</v>
      </c>
      <c r="C13" t="s">
        <v>98</v>
      </c>
      <c r="D13">
        <v>1890</v>
      </c>
      <c r="E13">
        <f t="shared" si="4"/>
        <v>70</v>
      </c>
      <c r="F13" t="s">
        <v>85</v>
      </c>
      <c r="J13" t="str">
        <f t="shared" si="2"/>
        <v>0</v>
      </c>
      <c r="K13">
        <f t="shared" si="1"/>
        <v>0</v>
      </c>
    </row>
    <row r="14" spans="1:14">
      <c r="A14">
        <v>1962</v>
      </c>
      <c r="B14" t="s">
        <v>140</v>
      </c>
      <c r="C14" t="s">
        <v>97</v>
      </c>
      <c r="D14">
        <v>1916</v>
      </c>
      <c r="E14">
        <f>A14-D14</f>
        <v>46</v>
      </c>
      <c r="F14" t="s">
        <v>85</v>
      </c>
      <c r="G14" t="s">
        <v>128</v>
      </c>
      <c r="J14" t="str">
        <f t="shared" si="2"/>
        <v>0</v>
      </c>
      <c r="K14">
        <f t="shared" si="1"/>
        <v>0</v>
      </c>
    </row>
    <row r="15" spans="1:14">
      <c r="A15">
        <v>1963</v>
      </c>
      <c r="B15" t="s">
        <v>141</v>
      </c>
      <c r="C15" t="s">
        <v>104</v>
      </c>
      <c r="D15">
        <v>1917</v>
      </c>
      <c r="E15">
        <f>A15-D15</f>
        <v>46</v>
      </c>
      <c r="F15" t="s">
        <v>85</v>
      </c>
      <c r="G15" t="s">
        <v>89</v>
      </c>
      <c r="J15" t="str">
        <f t="shared" si="2"/>
        <v>1</v>
      </c>
      <c r="K15">
        <f t="shared" si="1"/>
        <v>2</v>
      </c>
    </row>
    <row r="16" spans="1:14">
      <c r="A16">
        <v>1964</v>
      </c>
      <c r="B16" t="s">
        <v>57</v>
      </c>
      <c r="C16" t="s">
        <v>98</v>
      </c>
      <c r="D16">
        <v>1932</v>
      </c>
      <c r="E16">
        <f>A16-D16</f>
        <v>32</v>
      </c>
      <c r="F16" t="s">
        <v>85</v>
      </c>
      <c r="G16" t="s">
        <v>89</v>
      </c>
      <c r="J16" t="str">
        <f t="shared" si="2"/>
        <v>1</v>
      </c>
      <c r="K16">
        <f t="shared" si="1"/>
        <v>2</v>
      </c>
    </row>
    <row r="17" spans="1:11">
      <c r="A17">
        <v>1965</v>
      </c>
      <c r="B17" t="s">
        <v>52</v>
      </c>
      <c r="C17" t="s">
        <v>95</v>
      </c>
      <c r="D17">
        <v>1915</v>
      </c>
      <c r="E17">
        <f>A17-D17</f>
        <v>50</v>
      </c>
      <c r="F17" t="s">
        <v>85</v>
      </c>
      <c r="G17" t="s">
        <v>89</v>
      </c>
      <c r="J17" t="str">
        <f t="shared" si="2"/>
        <v>1</v>
      </c>
      <c r="K17">
        <f t="shared" si="1"/>
        <v>2</v>
      </c>
    </row>
    <row r="18" spans="1:11">
      <c r="A18">
        <v>1966</v>
      </c>
      <c r="B18" t="s">
        <v>44</v>
      </c>
      <c r="C18" t="s">
        <v>101</v>
      </c>
      <c r="D18">
        <v>1890</v>
      </c>
      <c r="E18">
        <f>A18-D18</f>
        <v>76</v>
      </c>
      <c r="F18" t="s">
        <v>88</v>
      </c>
      <c r="J18" t="str">
        <f t="shared" si="2"/>
        <v>0</v>
      </c>
      <c r="K18">
        <f t="shared" si="1"/>
        <v>0</v>
      </c>
    </row>
    <row r="19" spans="1:11">
      <c r="A19">
        <v>1967</v>
      </c>
      <c r="B19" t="s">
        <v>45</v>
      </c>
      <c r="C19" t="s">
        <v>99</v>
      </c>
      <c r="D19">
        <v>1914</v>
      </c>
      <c r="E19">
        <f>A18-D19</f>
        <v>52</v>
      </c>
      <c r="F19" t="s">
        <v>85</v>
      </c>
      <c r="G19" t="s">
        <v>157</v>
      </c>
      <c r="J19" t="str">
        <f t="shared" si="2"/>
        <v>2</v>
      </c>
      <c r="K19">
        <f t="shared" si="1"/>
        <v>4</v>
      </c>
    </row>
    <row r="20" spans="1:11">
      <c r="A20">
        <v>1968</v>
      </c>
      <c r="B20" t="s">
        <v>10</v>
      </c>
      <c r="C20" t="s">
        <v>122</v>
      </c>
      <c r="D20">
        <v>1897</v>
      </c>
      <c r="E20">
        <f t="shared" ref="E20:E27" si="5">A20-D20</f>
        <v>71</v>
      </c>
      <c r="F20" t="s">
        <v>85</v>
      </c>
      <c r="G20" t="s">
        <v>89</v>
      </c>
      <c r="J20" t="str">
        <f t="shared" si="2"/>
        <v>1</v>
      </c>
      <c r="K20">
        <f t="shared" si="1"/>
        <v>2</v>
      </c>
    </row>
    <row r="21" spans="1:11">
      <c r="A21">
        <v>1969</v>
      </c>
      <c r="B21" t="s">
        <v>142</v>
      </c>
      <c r="C21" t="s">
        <v>143</v>
      </c>
      <c r="D21">
        <v>1933</v>
      </c>
      <c r="E21">
        <f t="shared" si="5"/>
        <v>36</v>
      </c>
      <c r="F21" t="s">
        <v>85</v>
      </c>
      <c r="G21" t="s">
        <v>157</v>
      </c>
      <c r="J21" t="str">
        <f t="shared" si="2"/>
        <v>2</v>
      </c>
      <c r="K21">
        <f t="shared" si="1"/>
        <v>4</v>
      </c>
    </row>
    <row r="22" spans="1:11">
      <c r="A22">
        <v>1970</v>
      </c>
      <c r="B22" t="s">
        <v>144</v>
      </c>
      <c r="C22" t="s">
        <v>99</v>
      </c>
      <c r="D22">
        <v>1938</v>
      </c>
      <c r="E22">
        <f t="shared" si="5"/>
        <v>32</v>
      </c>
      <c r="F22" t="s">
        <v>88</v>
      </c>
      <c r="G22" t="s">
        <v>157</v>
      </c>
      <c r="J22" t="str">
        <f t="shared" si="2"/>
        <v>2</v>
      </c>
      <c r="K22">
        <f t="shared" si="1"/>
        <v>4</v>
      </c>
    </row>
    <row r="23" spans="1:11">
      <c r="A23">
        <v>1971</v>
      </c>
      <c r="B23" t="s">
        <v>52</v>
      </c>
      <c r="C23" t="s">
        <v>95</v>
      </c>
      <c r="D23">
        <v>1915</v>
      </c>
      <c r="E23">
        <f t="shared" si="5"/>
        <v>56</v>
      </c>
      <c r="F23" t="s">
        <v>85</v>
      </c>
      <c r="G23" t="s">
        <v>89</v>
      </c>
      <c r="J23" t="str">
        <f t="shared" si="2"/>
        <v>1</v>
      </c>
      <c r="K23">
        <f t="shared" si="1"/>
        <v>2</v>
      </c>
    </row>
    <row r="24" spans="1:11">
      <c r="A24">
        <v>1972</v>
      </c>
      <c r="B24" t="s">
        <v>145</v>
      </c>
      <c r="C24" t="s">
        <v>96</v>
      </c>
      <c r="D24">
        <v>1925</v>
      </c>
      <c r="E24">
        <f t="shared" si="5"/>
        <v>47</v>
      </c>
      <c r="F24" t="s">
        <v>88</v>
      </c>
      <c r="G24" t="s">
        <v>157</v>
      </c>
      <c r="J24" t="str">
        <f t="shared" si="2"/>
        <v>2</v>
      </c>
      <c r="K24">
        <f t="shared" si="1"/>
        <v>4</v>
      </c>
    </row>
    <row r="25" spans="1:11">
      <c r="A25">
        <v>1973</v>
      </c>
      <c r="B25" t="s">
        <v>146</v>
      </c>
      <c r="C25" t="s">
        <v>128</v>
      </c>
      <c r="D25">
        <v>1930</v>
      </c>
      <c r="E25">
        <f t="shared" si="5"/>
        <v>43</v>
      </c>
      <c r="F25" t="s">
        <v>85</v>
      </c>
      <c r="G25" t="s">
        <v>157</v>
      </c>
      <c r="J25" t="str">
        <f t="shared" si="2"/>
        <v>2</v>
      </c>
      <c r="K25">
        <f t="shared" si="1"/>
        <v>4</v>
      </c>
    </row>
    <row r="26" spans="1:11">
      <c r="A26">
        <v>1974</v>
      </c>
      <c r="B26" t="s">
        <v>147</v>
      </c>
      <c r="C26" t="s">
        <v>99</v>
      </c>
      <c r="D26">
        <v>1937</v>
      </c>
      <c r="E26">
        <f t="shared" si="5"/>
        <v>37</v>
      </c>
      <c r="F26" t="s">
        <v>85</v>
      </c>
      <c r="G26" t="s">
        <v>89</v>
      </c>
      <c r="J26" t="str">
        <f t="shared" si="2"/>
        <v>1</v>
      </c>
      <c r="K26">
        <f t="shared" si="1"/>
        <v>2</v>
      </c>
    </row>
    <row r="27" spans="1:11">
      <c r="A27">
        <v>1975</v>
      </c>
      <c r="B27" t="s">
        <v>151</v>
      </c>
      <c r="C27" t="s">
        <v>99</v>
      </c>
      <c r="D27">
        <v>1922</v>
      </c>
      <c r="E27">
        <f t="shared" si="5"/>
        <v>53</v>
      </c>
      <c r="F27" t="s">
        <v>85</v>
      </c>
      <c r="G27" t="s">
        <v>86</v>
      </c>
      <c r="J27" t="str">
        <f t="shared" si="2"/>
        <v>0.5</v>
      </c>
      <c r="K27">
        <f t="shared" si="1"/>
        <v>1</v>
      </c>
    </row>
    <row r="28" spans="1:11">
      <c r="A28">
        <v>1976</v>
      </c>
      <c r="B28" t="s">
        <v>148</v>
      </c>
      <c r="C28" t="s">
        <v>99</v>
      </c>
      <c r="D28">
        <v>1937</v>
      </c>
      <c r="E28">
        <f>A27-D28</f>
        <v>38</v>
      </c>
      <c r="F28" t="s">
        <v>85</v>
      </c>
      <c r="G28" t="s">
        <v>86</v>
      </c>
      <c r="J28" t="str">
        <f t="shared" si="2"/>
        <v>0.5</v>
      </c>
      <c r="K28">
        <f t="shared" si="1"/>
        <v>1</v>
      </c>
    </row>
    <row r="29" spans="1:11">
      <c r="A29">
        <v>1977</v>
      </c>
      <c r="B29" t="s">
        <v>49</v>
      </c>
      <c r="C29" t="s">
        <v>121</v>
      </c>
      <c r="D29">
        <v>1909</v>
      </c>
      <c r="E29">
        <f>A28-D29</f>
        <v>67</v>
      </c>
      <c r="F29" t="s">
        <v>85</v>
      </c>
      <c r="G29" t="s">
        <v>91</v>
      </c>
      <c r="J29" t="str">
        <f t="shared" si="2"/>
        <v>3</v>
      </c>
      <c r="K29">
        <f t="shared" si="1"/>
        <v>6</v>
      </c>
    </row>
    <row r="30" spans="1:11">
      <c r="A30">
        <v>1978</v>
      </c>
      <c r="B30" t="s">
        <v>149</v>
      </c>
      <c r="C30" t="s">
        <v>124</v>
      </c>
      <c r="D30">
        <v>1918</v>
      </c>
      <c r="E30">
        <f>A29-D30</f>
        <v>59</v>
      </c>
      <c r="F30" t="s">
        <v>88</v>
      </c>
      <c r="G30" t="s">
        <v>86</v>
      </c>
      <c r="J30" t="str">
        <f t="shared" si="2"/>
        <v>0.5</v>
      </c>
      <c r="K30">
        <f t="shared" si="1"/>
        <v>1</v>
      </c>
    </row>
    <row r="31" spans="1:11">
      <c r="A31">
        <v>1979</v>
      </c>
      <c r="B31" t="s">
        <v>150</v>
      </c>
      <c r="C31" t="s">
        <v>104</v>
      </c>
      <c r="D31">
        <v>1946</v>
      </c>
      <c r="E31">
        <f>A30-D31</f>
        <v>32</v>
      </c>
      <c r="F31" t="s">
        <v>85</v>
      </c>
      <c r="G31" t="s">
        <v>89</v>
      </c>
      <c r="J31" t="str">
        <f t="shared" si="2"/>
        <v>1</v>
      </c>
      <c r="K31">
        <f t="shared" si="1"/>
        <v>2</v>
      </c>
    </row>
    <row r="32" spans="1:11">
      <c r="A32">
        <v>1980</v>
      </c>
      <c r="B32" t="s">
        <v>46</v>
      </c>
      <c r="C32" t="s">
        <v>120</v>
      </c>
      <c r="D32">
        <v>1925</v>
      </c>
      <c r="E32">
        <f>A31-D32</f>
        <v>54</v>
      </c>
      <c r="F32" t="s">
        <v>85</v>
      </c>
      <c r="G32" t="s">
        <v>89</v>
      </c>
      <c r="J32" t="str">
        <f t="shared" si="2"/>
        <v>1</v>
      </c>
      <c r="K32">
        <f t="shared" si="1"/>
        <v>2</v>
      </c>
    </row>
    <row r="33" spans="1:11">
      <c r="A33">
        <v>1981</v>
      </c>
      <c r="B33" t="s">
        <v>138</v>
      </c>
      <c r="C33" t="s">
        <v>139</v>
      </c>
      <c r="D33">
        <v>1910</v>
      </c>
      <c r="E33">
        <f>A31-D33</f>
        <v>69</v>
      </c>
      <c r="F33" t="s">
        <v>85</v>
      </c>
      <c r="G33" t="s">
        <v>89</v>
      </c>
      <c r="J33" t="str">
        <f t="shared" si="2"/>
        <v>1</v>
      </c>
      <c r="K33">
        <f t="shared" si="1"/>
        <v>2</v>
      </c>
    </row>
    <row r="34" spans="1:11">
      <c r="A34">
        <v>1982</v>
      </c>
      <c r="B34" t="s">
        <v>57</v>
      </c>
      <c r="C34" t="s">
        <v>98</v>
      </c>
      <c r="D34">
        <v>1932</v>
      </c>
      <c r="E34">
        <f t="shared" ref="E34:E46" si="6">A34-D34</f>
        <v>50</v>
      </c>
      <c r="F34" t="s">
        <v>85</v>
      </c>
      <c r="G34" t="s">
        <v>89</v>
      </c>
      <c r="J34" t="str">
        <f t="shared" si="2"/>
        <v>1</v>
      </c>
      <c r="K34">
        <f t="shared" si="1"/>
        <v>2</v>
      </c>
    </row>
    <row r="35" spans="1:11">
      <c r="A35">
        <v>1983</v>
      </c>
      <c r="B35" t="s">
        <v>58</v>
      </c>
      <c r="C35" t="s">
        <v>96</v>
      </c>
      <c r="D35">
        <v>1944</v>
      </c>
      <c r="E35">
        <f t="shared" si="6"/>
        <v>39</v>
      </c>
      <c r="F35" t="s">
        <v>88</v>
      </c>
      <c r="G35" t="s">
        <v>89</v>
      </c>
      <c r="J35" t="str">
        <f t="shared" si="2"/>
        <v>1</v>
      </c>
      <c r="K35">
        <f t="shared" si="1"/>
        <v>2</v>
      </c>
    </row>
    <row r="36" spans="1:11">
      <c r="A36">
        <v>1984</v>
      </c>
      <c r="B36" t="s">
        <v>152</v>
      </c>
      <c r="C36" t="s">
        <v>93</v>
      </c>
      <c r="D36">
        <v>1935</v>
      </c>
      <c r="E36">
        <f t="shared" si="6"/>
        <v>49</v>
      </c>
      <c r="F36" t="s">
        <v>88</v>
      </c>
      <c r="G36" t="s">
        <v>89</v>
      </c>
      <c r="J36" t="str">
        <f t="shared" si="2"/>
        <v>1</v>
      </c>
      <c r="K36">
        <f t="shared" si="1"/>
        <v>2</v>
      </c>
    </row>
    <row r="37" spans="1:11">
      <c r="A37">
        <v>1985</v>
      </c>
      <c r="B37" t="s">
        <v>153</v>
      </c>
      <c r="C37" t="s">
        <v>99</v>
      </c>
      <c r="D37">
        <v>1936</v>
      </c>
      <c r="E37">
        <f t="shared" si="6"/>
        <v>49</v>
      </c>
      <c r="F37" t="s">
        <v>85</v>
      </c>
      <c r="G37" t="s">
        <v>89</v>
      </c>
      <c r="J37" t="str">
        <f t="shared" si="2"/>
        <v>1</v>
      </c>
      <c r="K37">
        <f t="shared" si="1"/>
        <v>2</v>
      </c>
    </row>
    <row r="38" spans="1:11">
      <c r="A38">
        <v>1986</v>
      </c>
      <c r="B38" t="s">
        <v>154</v>
      </c>
      <c r="C38" t="s">
        <v>99</v>
      </c>
      <c r="D38">
        <v>1931</v>
      </c>
      <c r="E38">
        <f t="shared" si="6"/>
        <v>55</v>
      </c>
      <c r="F38" t="s">
        <v>85</v>
      </c>
      <c r="G38" t="s">
        <v>89</v>
      </c>
      <c r="J38" t="str">
        <f t="shared" si="2"/>
        <v>1</v>
      </c>
      <c r="K38">
        <f t="shared" si="1"/>
        <v>2</v>
      </c>
    </row>
    <row r="39" spans="1:11">
      <c r="A39">
        <v>1987</v>
      </c>
      <c r="B39" t="s">
        <v>155</v>
      </c>
      <c r="C39" t="s">
        <v>100</v>
      </c>
      <c r="D39">
        <v>1944</v>
      </c>
      <c r="E39">
        <f t="shared" si="6"/>
        <v>43</v>
      </c>
      <c r="F39" t="s">
        <v>85</v>
      </c>
      <c r="G39" t="s">
        <v>86</v>
      </c>
      <c r="J39" t="str">
        <f t="shared" si="2"/>
        <v>0.5</v>
      </c>
      <c r="K39">
        <f t="shared" si="1"/>
        <v>1</v>
      </c>
    </row>
    <row r="40" spans="1:11">
      <c r="A40">
        <v>1988</v>
      </c>
      <c r="B40" t="s">
        <v>156</v>
      </c>
      <c r="C40" t="s">
        <v>112</v>
      </c>
      <c r="D40">
        <v>1943</v>
      </c>
      <c r="E40">
        <f t="shared" si="6"/>
        <v>45</v>
      </c>
      <c r="F40" t="s">
        <v>85</v>
      </c>
      <c r="J40" t="str">
        <f t="shared" si="2"/>
        <v>0</v>
      </c>
      <c r="K40">
        <f t="shared" si="1"/>
        <v>0</v>
      </c>
    </row>
    <row r="41" spans="1:11">
      <c r="A41">
        <v>1989</v>
      </c>
      <c r="B41" t="s">
        <v>159</v>
      </c>
      <c r="C41" t="s">
        <v>90</v>
      </c>
      <c r="D41">
        <v>1939</v>
      </c>
      <c r="E41">
        <f t="shared" si="6"/>
        <v>50</v>
      </c>
      <c r="F41" t="s">
        <v>85</v>
      </c>
      <c r="G41" t="s">
        <v>117</v>
      </c>
      <c r="J41" t="str">
        <f t="shared" si="2"/>
        <v>2.5</v>
      </c>
      <c r="K41">
        <f t="shared" si="1"/>
        <v>5</v>
      </c>
    </row>
    <row r="42" spans="1:11">
      <c r="A42">
        <v>1990</v>
      </c>
      <c r="B42" t="s">
        <v>158</v>
      </c>
      <c r="C42" t="s">
        <v>100</v>
      </c>
      <c r="D42">
        <v>1948</v>
      </c>
      <c r="E42">
        <f t="shared" si="6"/>
        <v>42</v>
      </c>
      <c r="F42" t="s">
        <v>85</v>
      </c>
      <c r="G42" t="s">
        <v>91</v>
      </c>
      <c r="J42" t="str">
        <f t="shared" si="2"/>
        <v>3</v>
      </c>
      <c r="K42">
        <f t="shared" si="1"/>
        <v>6</v>
      </c>
    </row>
    <row r="43" spans="1:11">
      <c r="A43">
        <v>1991</v>
      </c>
      <c r="B43" t="s">
        <v>160</v>
      </c>
      <c r="C43" t="s">
        <v>107</v>
      </c>
      <c r="D43">
        <v>1933</v>
      </c>
      <c r="E43">
        <f t="shared" si="6"/>
        <v>58</v>
      </c>
      <c r="F43" t="s">
        <v>85</v>
      </c>
      <c r="G43" t="s">
        <v>89</v>
      </c>
      <c r="J43" t="str">
        <f t="shared" si="2"/>
        <v>1</v>
      </c>
      <c r="K43">
        <f t="shared" si="1"/>
        <v>2</v>
      </c>
    </row>
    <row r="44" spans="1:11">
      <c r="A44">
        <v>1992</v>
      </c>
      <c r="B44" t="s">
        <v>79</v>
      </c>
      <c r="C44" t="s">
        <v>115</v>
      </c>
      <c r="D44">
        <v>1933</v>
      </c>
      <c r="E44">
        <f t="shared" si="6"/>
        <v>59</v>
      </c>
      <c r="F44" t="s">
        <v>85</v>
      </c>
      <c r="G44" t="s">
        <v>86</v>
      </c>
      <c r="J44" t="str">
        <f t="shared" si="2"/>
        <v>0.5</v>
      </c>
      <c r="K44">
        <f t="shared" si="1"/>
        <v>1</v>
      </c>
    </row>
    <row r="45" spans="1:11">
      <c r="A45">
        <v>1993</v>
      </c>
      <c r="B45" t="s">
        <v>66</v>
      </c>
      <c r="C45" t="s">
        <v>108</v>
      </c>
      <c r="D45">
        <v>1935</v>
      </c>
      <c r="E45">
        <f t="shared" si="6"/>
        <v>58</v>
      </c>
      <c r="F45" t="s">
        <v>88</v>
      </c>
      <c r="G45" t="s">
        <v>157</v>
      </c>
      <c r="J45" t="str">
        <f t="shared" si="2"/>
        <v>2</v>
      </c>
      <c r="K45">
        <f t="shared" si="1"/>
        <v>4</v>
      </c>
    </row>
    <row r="46" spans="1:11">
      <c r="A46">
        <v>1994</v>
      </c>
      <c r="B46" t="s">
        <v>151</v>
      </c>
      <c r="C46" t="s">
        <v>99</v>
      </c>
      <c r="D46">
        <v>1922</v>
      </c>
      <c r="E46">
        <f t="shared" si="6"/>
        <v>72</v>
      </c>
      <c r="F46" t="s">
        <v>85</v>
      </c>
      <c r="G46" t="s">
        <v>86</v>
      </c>
      <c r="J46" t="str">
        <f t="shared" si="2"/>
        <v>0.5</v>
      </c>
      <c r="K46">
        <f t="shared" si="1"/>
        <v>1</v>
      </c>
    </row>
    <row r="47" spans="1:11">
      <c r="A47">
        <v>1995</v>
      </c>
      <c r="B47" t="s">
        <v>70</v>
      </c>
      <c r="C47" t="s">
        <v>94</v>
      </c>
      <c r="D47">
        <v>1933</v>
      </c>
      <c r="E47">
        <f>A46-D47</f>
        <v>61</v>
      </c>
      <c r="F47" t="s">
        <v>85</v>
      </c>
      <c r="G47" t="s">
        <v>157</v>
      </c>
      <c r="J47" t="str">
        <f t="shared" si="2"/>
        <v>2</v>
      </c>
      <c r="K47">
        <f t="shared" si="1"/>
        <v>4</v>
      </c>
    </row>
    <row r="48" spans="1:11">
      <c r="A48">
        <v>1996</v>
      </c>
      <c r="B48" t="s">
        <v>161</v>
      </c>
      <c r="C48" t="s">
        <v>90</v>
      </c>
      <c r="D48">
        <v>1954</v>
      </c>
      <c r="E48">
        <f t="shared" ref="E48:E72" si="7">A48-D48</f>
        <v>42</v>
      </c>
      <c r="F48" t="s">
        <v>88</v>
      </c>
      <c r="G48" t="s">
        <v>89</v>
      </c>
      <c r="J48" t="str">
        <f t="shared" si="2"/>
        <v>1</v>
      </c>
      <c r="K48">
        <f t="shared" si="1"/>
        <v>2</v>
      </c>
    </row>
    <row r="49" spans="1:13">
      <c r="A49">
        <v>1997</v>
      </c>
      <c r="B49" t="s">
        <v>162</v>
      </c>
      <c r="C49" t="s">
        <v>163</v>
      </c>
      <c r="D49">
        <v>1950</v>
      </c>
      <c r="E49">
        <f t="shared" si="7"/>
        <v>47</v>
      </c>
      <c r="F49" t="s">
        <v>85</v>
      </c>
      <c r="G49" t="s">
        <v>91</v>
      </c>
      <c r="J49" t="str">
        <f t="shared" si="2"/>
        <v>3</v>
      </c>
      <c r="K49">
        <f t="shared" si="1"/>
        <v>6</v>
      </c>
    </row>
    <row r="50" spans="1:13">
      <c r="A50">
        <v>1998</v>
      </c>
      <c r="B50" t="s">
        <v>164</v>
      </c>
      <c r="C50" t="s">
        <v>99</v>
      </c>
      <c r="D50">
        <v>1953</v>
      </c>
      <c r="E50">
        <f t="shared" si="7"/>
        <v>45</v>
      </c>
      <c r="F50" t="s">
        <v>88</v>
      </c>
      <c r="G50" t="s">
        <v>157</v>
      </c>
      <c r="J50" t="str">
        <f t="shared" si="2"/>
        <v>2</v>
      </c>
      <c r="K50">
        <f t="shared" si="1"/>
        <v>4</v>
      </c>
    </row>
    <row r="51" spans="1:13">
      <c r="A51">
        <v>1999</v>
      </c>
      <c r="B51" t="s">
        <v>165</v>
      </c>
      <c r="C51" t="s">
        <v>129</v>
      </c>
      <c r="D51">
        <v>1956</v>
      </c>
      <c r="E51">
        <f t="shared" si="7"/>
        <v>43</v>
      </c>
      <c r="F51" t="s">
        <v>85</v>
      </c>
      <c r="G51" t="s">
        <v>91</v>
      </c>
      <c r="J51" t="str">
        <f t="shared" si="2"/>
        <v>3</v>
      </c>
      <c r="K51">
        <f t="shared" si="1"/>
        <v>6</v>
      </c>
    </row>
    <row r="52" spans="1:13">
      <c r="A52">
        <v>2000</v>
      </c>
      <c r="B52" t="s">
        <v>166</v>
      </c>
      <c r="C52" t="s">
        <v>99</v>
      </c>
      <c r="D52">
        <v>1933</v>
      </c>
      <c r="E52">
        <f t="shared" si="7"/>
        <v>67</v>
      </c>
      <c r="F52" t="s">
        <v>88</v>
      </c>
      <c r="G52" t="s">
        <v>157</v>
      </c>
      <c r="J52" t="str">
        <f t="shared" si="2"/>
        <v>2</v>
      </c>
      <c r="K52">
        <f t="shared" si="1"/>
        <v>4</v>
      </c>
    </row>
    <row r="53" spans="1:13">
      <c r="A53">
        <v>2001</v>
      </c>
      <c r="B53" t="s">
        <v>167</v>
      </c>
      <c r="C53" t="s">
        <v>100</v>
      </c>
      <c r="D53">
        <v>1959</v>
      </c>
      <c r="E53">
        <f t="shared" si="7"/>
        <v>42</v>
      </c>
      <c r="F53" t="s">
        <v>85</v>
      </c>
      <c r="G53" t="s">
        <v>89</v>
      </c>
      <c r="J53" t="str">
        <f t="shared" si="2"/>
        <v>1</v>
      </c>
      <c r="K53">
        <f t="shared" si="1"/>
        <v>2</v>
      </c>
    </row>
    <row r="54" spans="1:13">
      <c r="A54">
        <v>2002</v>
      </c>
      <c r="B54" t="s">
        <v>168</v>
      </c>
      <c r="C54" t="s">
        <v>90</v>
      </c>
      <c r="D54">
        <v>1956</v>
      </c>
      <c r="E54">
        <f t="shared" si="7"/>
        <v>46</v>
      </c>
      <c r="F54" t="s">
        <v>88</v>
      </c>
      <c r="G54" t="s">
        <v>89</v>
      </c>
      <c r="J54" t="str">
        <f t="shared" si="2"/>
        <v>1</v>
      </c>
      <c r="K54">
        <f t="shared" si="1"/>
        <v>2</v>
      </c>
    </row>
    <row r="55" spans="1:13">
      <c r="A55">
        <v>2003</v>
      </c>
      <c r="B55" t="s">
        <v>169</v>
      </c>
      <c r="C55" t="s">
        <v>114</v>
      </c>
      <c r="D55">
        <v>1931</v>
      </c>
      <c r="E55">
        <f t="shared" si="7"/>
        <v>72</v>
      </c>
      <c r="F55" t="s">
        <v>88</v>
      </c>
      <c r="J55" t="str">
        <f t="shared" si="2"/>
        <v>0</v>
      </c>
      <c r="K55">
        <f t="shared" si="1"/>
        <v>0</v>
      </c>
    </row>
    <row r="56" spans="1:13">
      <c r="A56">
        <v>2004</v>
      </c>
      <c r="B56" t="s">
        <v>170</v>
      </c>
      <c r="C56" t="s">
        <v>171</v>
      </c>
      <c r="D56">
        <v>1938</v>
      </c>
      <c r="E56">
        <f t="shared" si="7"/>
        <v>66</v>
      </c>
      <c r="F56" t="s">
        <v>88</v>
      </c>
      <c r="G56" t="s">
        <v>157</v>
      </c>
      <c r="J56" t="str">
        <f t="shared" si="2"/>
        <v>2</v>
      </c>
      <c r="K56">
        <f t="shared" si="1"/>
        <v>4</v>
      </c>
    </row>
    <row r="57" spans="1:13">
      <c r="A57">
        <v>2005</v>
      </c>
      <c r="B57" t="s">
        <v>172</v>
      </c>
      <c r="C57" t="s">
        <v>107</v>
      </c>
      <c r="D57">
        <v>1959</v>
      </c>
      <c r="E57">
        <f t="shared" si="7"/>
        <v>46</v>
      </c>
      <c r="F57" t="s">
        <v>85</v>
      </c>
      <c r="G57" t="s">
        <v>89</v>
      </c>
      <c r="J57" t="str">
        <f t="shared" si="2"/>
        <v>1</v>
      </c>
      <c r="K57">
        <f t="shared" si="1"/>
        <v>2</v>
      </c>
    </row>
    <row r="58" spans="1:13">
      <c r="A58">
        <v>2006</v>
      </c>
      <c r="B58" t="s">
        <v>173</v>
      </c>
      <c r="C58" t="s">
        <v>100</v>
      </c>
      <c r="D58">
        <v>1957</v>
      </c>
      <c r="E58">
        <f t="shared" si="7"/>
        <v>49</v>
      </c>
      <c r="F58" t="s">
        <v>85</v>
      </c>
      <c r="G58" t="s">
        <v>157</v>
      </c>
      <c r="J58" t="str">
        <f t="shared" si="2"/>
        <v>2</v>
      </c>
      <c r="K58">
        <f t="shared" si="1"/>
        <v>4</v>
      </c>
    </row>
    <row r="59" spans="1:13">
      <c r="A59">
        <v>2007</v>
      </c>
      <c r="B59" t="s">
        <v>174</v>
      </c>
      <c r="C59" t="s">
        <v>175</v>
      </c>
      <c r="D59">
        <v>1949</v>
      </c>
      <c r="E59">
        <f t="shared" si="7"/>
        <v>58</v>
      </c>
      <c r="F59" t="s">
        <v>85</v>
      </c>
      <c r="G59" t="s">
        <v>157</v>
      </c>
      <c r="J59" t="str">
        <f t="shared" si="2"/>
        <v>2</v>
      </c>
      <c r="K59">
        <f t="shared" si="1"/>
        <v>4</v>
      </c>
    </row>
    <row r="60" spans="1:13">
      <c r="A60">
        <v>2008</v>
      </c>
      <c r="B60" t="s">
        <v>176</v>
      </c>
      <c r="C60" t="s">
        <v>99</v>
      </c>
      <c r="D60">
        <v>1927</v>
      </c>
      <c r="E60">
        <f t="shared" si="7"/>
        <v>81</v>
      </c>
      <c r="F60" t="s">
        <v>85</v>
      </c>
      <c r="G60" t="s">
        <v>89</v>
      </c>
      <c r="J60" t="str">
        <f t="shared" si="2"/>
        <v>1</v>
      </c>
      <c r="K60">
        <f t="shared" si="1"/>
        <v>2</v>
      </c>
    </row>
    <row r="61" spans="1:13">
      <c r="A61">
        <v>2009</v>
      </c>
      <c r="B61" t="s">
        <v>177</v>
      </c>
      <c r="C61" t="s">
        <v>178</v>
      </c>
      <c r="D61">
        <v>1965</v>
      </c>
      <c r="E61">
        <f t="shared" si="7"/>
        <v>44</v>
      </c>
      <c r="F61" t="s">
        <v>85</v>
      </c>
      <c r="G61" t="s">
        <v>89</v>
      </c>
      <c r="J61" t="str">
        <f t="shared" si="2"/>
        <v>1</v>
      </c>
      <c r="K61">
        <f t="shared" si="1"/>
        <v>2</v>
      </c>
    </row>
    <row r="62" spans="1:13">
      <c r="A62">
        <v>2010</v>
      </c>
      <c r="B62" t="s">
        <v>179</v>
      </c>
      <c r="C62" t="s">
        <v>128</v>
      </c>
      <c r="D62">
        <v>1944</v>
      </c>
      <c r="E62">
        <f t="shared" si="7"/>
        <v>66</v>
      </c>
      <c r="F62" t="s">
        <v>88</v>
      </c>
      <c r="G62" t="s">
        <v>91</v>
      </c>
      <c r="J62" t="str">
        <f t="shared" si="2"/>
        <v>3</v>
      </c>
      <c r="K62">
        <f t="shared" si="1"/>
        <v>6</v>
      </c>
    </row>
    <row r="63" spans="1:13">
      <c r="A63">
        <v>2011</v>
      </c>
      <c r="B63" t="s">
        <v>180</v>
      </c>
      <c r="C63" t="s">
        <v>93</v>
      </c>
      <c r="D63">
        <v>1977</v>
      </c>
      <c r="E63">
        <f t="shared" si="7"/>
        <v>34</v>
      </c>
      <c r="F63" t="s">
        <v>88</v>
      </c>
      <c r="G63" t="s">
        <v>157</v>
      </c>
      <c r="J63" t="str">
        <f t="shared" si="2"/>
        <v>2</v>
      </c>
      <c r="K63">
        <f t="shared" si="1"/>
        <v>4</v>
      </c>
      <c r="M63">
        <f>COUNT(D2:D63)</f>
        <v>62</v>
      </c>
    </row>
    <row r="64" spans="1:13">
      <c r="A64">
        <v>2012</v>
      </c>
      <c r="E64">
        <f t="shared" si="7"/>
        <v>2012</v>
      </c>
      <c r="J64" t="str">
        <f t="shared" si="2"/>
        <v>0</v>
      </c>
      <c r="K64">
        <f t="shared" si="1"/>
        <v>0</v>
      </c>
    </row>
    <row r="65" spans="1:11">
      <c r="A65">
        <v>2013</v>
      </c>
      <c r="E65">
        <f t="shared" si="7"/>
        <v>2013</v>
      </c>
      <c r="J65" t="str">
        <f t="shared" si="2"/>
        <v>0</v>
      </c>
      <c r="K65">
        <f t="shared" si="1"/>
        <v>0</v>
      </c>
    </row>
    <row r="66" spans="1:11">
      <c r="A66">
        <v>2014</v>
      </c>
      <c r="E66">
        <f t="shared" si="7"/>
        <v>2014</v>
      </c>
      <c r="J66" t="str">
        <f t="shared" si="2"/>
        <v>0</v>
      </c>
      <c r="K66">
        <f t="shared" si="1"/>
        <v>0</v>
      </c>
    </row>
    <row r="67" spans="1:11">
      <c r="A67">
        <v>2015</v>
      </c>
      <c r="E67">
        <f t="shared" si="7"/>
        <v>2015</v>
      </c>
      <c r="J67" t="str">
        <f t="shared" si="2"/>
        <v>0</v>
      </c>
      <c r="K67">
        <f t="shared" ref="K67" si="8">2*J67</f>
        <v>0</v>
      </c>
    </row>
    <row r="68" spans="1:11">
      <c r="A68">
        <v>2016</v>
      </c>
      <c r="E68">
        <f t="shared" si="7"/>
        <v>2016</v>
      </c>
      <c r="J68" t="str">
        <f t="shared" ref="J68:J117" si="9">IF(G68="partial","0.5",IF(G68="BA","1",IF(G68="MFA","2",IF(G68="JD","2.5",IF(G68="PhD","3","0")))))</f>
        <v>0</v>
      </c>
    </row>
    <row r="69" spans="1:11">
      <c r="A69">
        <v>2017</v>
      </c>
      <c r="E69">
        <f t="shared" si="7"/>
        <v>2017</v>
      </c>
      <c r="J69" t="str">
        <f t="shared" si="9"/>
        <v>0</v>
      </c>
    </row>
    <row r="70" spans="1:11">
      <c r="A70">
        <v>2018</v>
      </c>
      <c r="E70">
        <f t="shared" si="7"/>
        <v>2018</v>
      </c>
      <c r="J70" t="str">
        <f t="shared" si="9"/>
        <v>0</v>
      </c>
    </row>
    <row r="71" spans="1:11">
      <c r="A71">
        <v>2019</v>
      </c>
      <c r="E71">
        <f t="shared" si="7"/>
        <v>2019</v>
      </c>
      <c r="J71" t="str">
        <f t="shared" si="9"/>
        <v>0</v>
      </c>
    </row>
    <row r="72" spans="1:11">
      <c r="A72">
        <v>2020</v>
      </c>
      <c r="E72">
        <f t="shared" si="7"/>
        <v>2020</v>
      </c>
      <c r="J72" t="str">
        <f t="shared" si="9"/>
        <v>0</v>
      </c>
    </row>
    <row r="73" spans="1:11">
      <c r="J73" t="str">
        <f t="shared" si="9"/>
        <v>0</v>
      </c>
    </row>
    <row r="74" spans="1:11">
      <c r="J74" t="str">
        <f t="shared" si="9"/>
        <v>0</v>
      </c>
    </row>
    <row r="75" spans="1:11">
      <c r="J75" t="str">
        <f t="shared" si="9"/>
        <v>0</v>
      </c>
    </row>
    <row r="76" spans="1:11">
      <c r="J76" t="str">
        <f t="shared" si="9"/>
        <v>0</v>
      </c>
    </row>
    <row r="77" spans="1:11">
      <c r="J77" t="str">
        <f t="shared" si="9"/>
        <v>0</v>
      </c>
    </row>
    <row r="78" spans="1:11">
      <c r="J78" t="str">
        <f t="shared" si="9"/>
        <v>0</v>
      </c>
    </row>
    <row r="79" spans="1:11">
      <c r="J79" t="str">
        <f t="shared" si="9"/>
        <v>0</v>
      </c>
    </row>
    <row r="80" spans="1:11">
      <c r="J80" t="str">
        <f t="shared" si="9"/>
        <v>0</v>
      </c>
    </row>
    <row r="81" spans="10:10">
      <c r="J81" t="str">
        <f t="shared" si="9"/>
        <v>0</v>
      </c>
    </row>
    <row r="82" spans="10:10">
      <c r="J82" t="str">
        <f t="shared" si="9"/>
        <v>0</v>
      </c>
    </row>
    <row r="83" spans="10:10">
      <c r="J83" t="str">
        <f t="shared" si="9"/>
        <v>0</v>
      </c>
    </row>
    <row r="84" spans="10:10">
      <c r="J84" t="str">
        <f t="shared" si="9"/>
        <v>0</v>
      </c>
    </row>
    <row r="85" spans="10:10">
      <c r="J85" t="str">
        <f t="shared" si="9"/>
        <v>0</v>
      </c>
    </row>
    <row r="86" spans="10:10">
      <c r="J86" t="str">
        <f t="shared" si="9"/>
        <v>0</v>
      </c>
    </row>
    <row r="87" spans="10:10">
      <c r="J87" t="str">
        <f t="shared" si="9"/>
        <v>0</v>
      </c>
    </row>
    <row r="88" spans="10:10">
      <c r="J88" t="str">
        <f t="shared" si="9"/>
        <v>0</v>
      </c>
    </row>
    <row r="89" spans="10:10">
      <c r="J89" t="str">
        <f t="shared" si="9"/>
        <v>0</v>
      </c>
    </row>
    <row r="90" spans="10:10">
      <c r="J90" t="str">
        <f t="shared" si="9"/>
        <v>0</v>
      </c>
    </row>
    <row r="91" spans="10:10">
      <c r="J91" t="str">
        <f t="shared" si="9"/>
        <v>0</v>
      </c>
    </row>
    <row r="92" spans="10:10">
      <c r="J92" t="str">
        <f t="shared" si="9"/>
        <v>0</v>
      </c>
    </row>
    <row r="93" spans="10:10">
      <c r="J93" t="str">
        <f t="shared" si="9"/>
        <v>0</v>
      </c>
    </row>
    <row r="94" spans="10:10">
      <c r="J94" t="str">
        <f t="shared" si="9"/>
        <v>0</v>
      </c>
    </row>
    <row r="95" spans="10:10">
      <c r="J95" t="str">
        <f t="shared" si="9"/>
        <v>0</v>
      </c>
    </row>
    <row r="96" spans="10:10">
      <c r="J96" t="str">
        <f t="shared" si="9"/>
        <v>0</v>
      </c>
    </row>
    <row r="97" spans="10:10">
      <c r="J97" t="str">
        <f t="shared" si="9"/>
        <v>0</v>
      </c>
    </row>
    <row r="98" spans="10:10">
      <c r="J98" t="str">
        <f t="shared" si="9"/>
        <v>0</v>
      </c>
    </row>
    <row r="99" spans="10:10">
      <c r="J99" t="str">
        <f t="shared" si="9"/>
        <v>0</v>
      </c>
    </row>
    <row r="100" spans="10:10">
      <c r="J100" t="str">
        <f t="shared" si="9"/>
        <v>0</v>
      </c>
    </row>
    <row r="101" spans="10:10">
      <c r="J101" t="str">
        <f t="shared" si="9"/>
        <v>0</v>
      </c>
    </row>
    <row r="102" spans="10:10">
      <c r="J102" t="str">
        <f t="shared" si="9"/>
        <v>0</v>
      </c>
    </row>
    <row r="103" spans="10:10">
      <c r="J103" t="str">
        <f t="shared" si="9"/>
        <v>0</v>
      </c>
    </row>
    <row r="104" spans="10:10">
      <c r="J104" t="str">
        <f t="shared" si="9"/>
        <v>0</v>
      </c>
    </row>
    <row r="105" spans="10:10">
      <c r="J105" t="str">
        <f t="shared" si="9"/>
        <v>0</v>
      </c>
    </row>
    <row r="106" spans="10:10">
      <c r="J106" t="str">
        <f t="shared" si="9"/>
        <v>0</v>
      </c>
    </row>
    <row r="107" spans="10:10">
      <c r="J107" t="str">
        <f t="shared" si="9"/>
        <v>0</v>
      </c>
    </row>
    <row r="108" spans="10:10">
      <c r="J108" t="str">
        <f t="shared" si="9"/>
        <v>0</v>
      </c>
    </row>
    <row r="109" spans="10:10">
      <c r="J109" t="str">
        <f t="shared" si="9"/>
        <v>0</v>
      </c>
    </row>
    <row r="110" spans="10:10">
      <c r="J110" t="str">
        <f t="shared" si="9"/>
        <v>0</v>
      </c>
    </row>
    <row r="111" spans="10:10">
      <c r="J111" t="str">
        <f t="shared" si="9"/>
        <v>0</v>
      </c>
    </row>
    <row r="112" spans="10:10">
      <c r="J112" t="str">
        <f t="shared" si="9"/>
        <v>0</v>
      </c>
    </row>
    <row r="113" spans="10:10">
      <c r="J113" t="str">
        <f t="shared" si="9"/>
        <v>0</v>
      </c>
    </row>
    <row r="114" spans="10:10">
      <c r="J114" t="str">
        <f t="shared" si="9"/>
        <v>0</v>
      </c>
    </row>
    <row r="115" spans="10:10">
      <c r="J115" t="str">
        <f t="shared" si="9"/>
        <v>0</v>
      </c>
    </row>
    <row r="116" spans="10:10">
      <c r="J116" t="str">
        <f t="shared" si="9"/>
        <v>0</v>
      </c>
    </row>
    <row r="117" spans="10:10">
      <c r="J117" t="str">
        <f t="shared" si="9"/>
        <v>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17"/>
  <sheetViews>
    <sheetView topLeftCell="I1" workbookViewId="0">
      <selection activeCell="L7" sqref="L7"/>
    </sheetView>
  </sheetViews>
  <sheetFormatPr defaultRowHeight="15"/>
  <cols>
    <col min="2" max="2" width="26.42578125" bestFit="1" customWidth="1"/>
  </cols>
  <sheetData>
    <row r="1" spans="1:14">
      <c r="A1" t="s">
        <v>0</v>
      </c>
      <c r="B1" t="s">
        <v>181</v>
      </c>
      <c r="C1" t="s">
        <v>226</v>
      </c>
      <c r="D1" t="s">
        <v>84</v>
      </c>
      <c r="E1" t="s">
        <v>26</v>
      </c>
      <c r="F1" t="s">
        <v>27</v>
      </c>
      <c r="G1" t="s">
        <v>25</v>
      </c>
      <c r="H1" t="s">
        <v>227</v>
      </c>
      <c r="J1" t="s">
        <v>402</v>
      </c>
    </row>
    <row r="2" spans="1:14">
      <c r="A2">
        <v>1969</v>
      </c>
      <c r="B2" t="s">
        <v>182</v>
      </c>
      <c r="C2" t="s">
        <v>225</v>
      </c>
      <c r="D2">
        <v>1918</v>
      </c>
      <c r="E2">
        <f t="shared" ref="E2:E8" si="0">A2-D2</f>
        <v>51</v>
      </c>
      <c r="F2" t="s">
        <v>85</v>
      </c>
      <c r="J2" t="str">
        <f>IF(G2="partial","0.5",IF(G2="BA","1",IF(G2="MFA","2",IF(G2="JD","2.5",IF(G2="PhD","3","0")))))</f>
        <v>0</v>
      </c>
      <c r="K2">
        <f>2*J2</f>
        <v>0</v>
      </c>
      <c r="L2" t="s">
        <v>25</v>
      </c>
      <c r="M2" t="s">
        <v>404</v>
      </c>
      <c r="N2" t="s">
        <v>406</v>
      </c>
    </row>
    <row r="3" spans="1:14">
      <c r="A3">
        <v>1970</v>
      </c>
      <c r="B3" t="s">
        <v>183</v>
      </c>
      <c r="C3" t="s">
        <v>225</v>
      </c>
      <c r="D3">
        <v>1928</v>
      </c>
      <c r="E3">
        <f t="shared" si="0"/>
        <v>42</v>
      </c>
      <c r="F3" t="s">
        <v>88</v>
      </c>
      <c r="J3" t="str">
        <f>IF(G3="partial","0.5",IF(G3="BA","1",IF(G3="MFA","2",IF(G3="JD","2.5",IF(G3="PhD","3","0")))))</f>
        <v>0</v>
      </c>
      <c r="K3">
        <f t="shared" ref="K3:K51" si="1">2*J3</f>
        <v>0</v>
      </c>
      <c r="L3" t="s">
        <v>405</v>
      </c>
      <c r="M3">
        <f>COUNTIF(K:K,"=0")</f>
        <v>11</v>
      </c>
      <c r="N3" s="3">
        <f>M3/M$9</f>
        <v>0.22</v>
      </c>
    </row>
    <row r="4" spans="1:14">
      <c r="A4">
        <v>1970</v>
      </c>
      <c r="B4" t="s">
        <v>184</v>
      </c>
      <c r="C4" t="s">
        <v>225</v>
      </c>
      <c r="D4">
        <v>1935</v>
      </c>
      <c r="E4">
        <f t="shared" si="0"/>
        <v>35</v>
      </c>
      <c r="F4" t="s">
        <v>85</v>
      </c>
      <c r="G4" t="s">
        <v>89</v>
      </c>
      <c r="H4" t="s">
        <v>178</v>
      </c>
      <c r="J4" t="str">
        <f t="shared" ref="J4:J67" si="2">IF(G4="partial","0.5",IF(G4="BA","1",IF(G4="MFA","2",IF(G4="JD","2.5",IF(G4="PhD","3","0")))))</f>
        <v>1</v>
      </c>
      <c r="K4">
        <f t="shared" si="1"/>
        <v>2</v>
      </c>
      <c r="L4" t="s">
        <v>86</v>
      </c>
      <c r="M4">
        <f>COUNTIF(K:K,"=1")</f>
        <v>6</v>
      </c>
      <c r="N4" s="3">
        <f t="shared" ref="N4:N8" si="3">M4/M$9</f>
        <v>0.12</v>
      </c>
    </row>
    <row r="5" spans="1:14">
      <c r="A5">
        <v>1971</v>
      </c>
      <c r="B5" t="s">
        <v>185</v>
      </c>
      <c r="C5" t="s">
        <v>225</v>
      </c>
      <c r="D5">
        <v>1932</v>
      </c>
      <c r="E5">
        <f t="shared" si="0"/>
        <v>39</v>
      </c>
      <c r="F5" t="s">
        <v>85</v>
      </c>
      <c r="G5" t="s">
        <v>89</v>
      </c>
      <c r="H5" t="s">
        <v>228</v>
      </c>
      <c r="J5" t="str">
        <f t="shared" si="2"/>
        <v>1</v>
      </c>
      <c r="K5">
        <f t="shared" si="1"/>
        <v>2</v>
      </c>
      <c r="L5" t="s">
        <v>89</v>
      </c>
      <c r="M5">
        <f>COUNTIF(K:K,"=2")</f>
        <v>17</v>
      </c>
      <c r="N5" s="3">
        <f t="shared" si="3"/>
        <v>0.34</v>
      </c>
    </row>
    <row r="6" spans="1:14">
      <c r="A6">
        <v>1972</v>
      </c>
      <c r="B6" t="s">
        <v>186</v>
      </c>
      <c r="C6" t="s">
        <v>225</v>
      </c>
      <c r="D6">
        <v>1926</v>
      </c>
      <c r="E6">
        <f t="shared" si="0"/>
        <v>46</v>
      </c>
      <c r="F6" t="s">
        <v>85</v>
      </c>
      <c r="G6" t="s">
        <v>89</v>
      </c>
      <c r="J6" t="str">
        <f t="shared" si="2"/>
        <v>1</v>
      </c>
      <c r="K6">
        <f t="shared" si="1"/>
        <v>2</v>
      </c>
      <c r="L6" t="s">
        <v>157</v>
      </c>
      <c r="M6">
        <f>COUNTIF(K:K,"=4")</f>
        <v>13</v>
      </c>
      <c r="N6" s="3">
        <f t="shared" si="3"/>
        <v>0.26</v>
      </c>
    </row>
    <row r="7" spans="1:14">
      <c r="A7">
        <v>1973</v>
      </c>
      <c r="B7" t="s">
        <v>184</v>
      </c>
      <c r="C7" t="s">
        <v>225</v>
      </c>
      <c r="D7">
        <v>1935</v>
      </c>
      <c r="E7">
        <f t="shared" si="0"/>
        <v>38</v>
      </c>
      <c r="F7" t="s">
        <v>85</v>
      </c>
      <c r="G7" t="s">
        <v>89</v>
      </c>
      <c r="H7" t="s">
        <v>178</v>
      </c>
      <c r="J7" t="str">
        <f t="shared" si="2"/>
        <v>1</v>
      </c>
      <c r="K7">
        <f t="shared" si="1"/>
        <v>2</v>
      </c>
      <c r="L7" t="s">
        <v>117</v>
      </c>
      <c r="M7">
        <f>COUNTIF(K:K,"=5")</f>
        <v>0</v>
      </c>
      <c r="N7" s="3">
        <f t="shared" si="3"/>
        <v>0</v>
      </c>
    </row>
    <row r="8" spans="1:14">
      <c r="A8">
        <v>1974</v>
      </c>
      <c r="B8" t="s">
        <v>187</v>
      </c>
      <c r="C8" t="s">
        <v>229</v>
      </c>
      <c r="D8">
        <v>1923</v>
      </c>
      <c r="E8">
        <f t="shared" si="0"/>
        <v>51</v>
      </c>
      <c r="F8" t="s">
        <v>88</v>
      </c>
      <c r="G8" t="s">
        <v>86</v>
      </c>
      <c r="J8" t="str">
        <f t="shared" si="2"/>
        <v>0.5</v>
      </c>
      <c r="K8">
        <f t="shared" si="1"/>
        <v>1</v>
      </c>
      <c r="L8" t="s">
        <v>91</v>
      </c>
      <c r="M8">
        <f>COUNTIF(K:K,"=6")</f>
        <v>3</v>
      </c>
      <c r="N8" s="3">
        <f t="shared" si="3"/>
        <v>0.06</v>
      </c>
    </row>
    <row r="9" spans="1:14">
      <c r="A9">
        <v>1974</v>
      </c>
      <c r="B9" t="s">
        <v>188</v>
      </c>
      <c r="C9" t="s">
        <v>225</v>
      </c>
      <c r="D9">
        <v>1919</v>
      </c>
      <c r="E9">
        <f>A8-D9</f>
        <v>55</v>
      </c>
      <c r="F9" t="s">
        <v>85</v>
      </c>
      <c r="G9" t="s">
        <v>89</v>
      </c>
      <c r="J9" t="str">
        <f t="shared" si="2"/>
        <v>1</v>
      </c>
      <c r="K9">
        <f t="shared" si="1"/>
        <v>2</v>
      </c>
      <c r="L9" t="s">
        <v>404</v>
      </c>
      <c r="M9">
        <f>SUM(M3:M8)</f>
        <v>50</v>
      </c>
    </row>
    <row r="10" spans="1:14">
      <c r="A10">
        <v>1975</v>
      </c>
      <c r="B10" t="s">
        <v>189</v>
      </c>
      <c r="C10" t="s">
        <v>225</v>
      </c>
      <c r="D10">
        <v>1927</v>
      </c>
      <c r="E10">
        <f>A9-D10</f>
        <v>47</v>
      </c>
      <c r="F10" t="s">
        <v>88</v>
      </c>
      <c r="G10" t="s">
        <v>157</v>
      </c>
      <c r="H10" t="s">
        <v>230</v>
      </c>
      <c r="J10" t="str">
        <f t="shared" si="2"/>
        <v>2</v>
      </c>
      <c r="K10">
        <f t="shared" si="1"/>
        <v>4</v>
      </c>
    </row>
    <row r="11" spans="1:14">
      <c r="A11">
        <v>1976</v>
      </c>
      <c r="B11" t="s">
        <v>190</v>
      </c>
      <c r="C11" t="s">
        <v>225</v>
      </c>
      <c r="D11">
        <v>1933</v>
      </c>
      <c r="E11">
        <f>A10-D11</f>
        <v>42</v>
      </c>
      <c r="F11" t="s">
        <v>85</v>
      </c>
      <c r="G11" t="s">
        <v>89</v>
      </c>
      <c r="J11" t="str">
        <f t="shared" si="2"/>
        <v>1</v>
      </c>
      <c r="K11">
        <f t="shared" si="1"/>
        <v>2</v>
      </c>
    </row>
    <row r="12" spans="1:14">
      <c r="A12">
        <v>1977</v>
      </c>
      <c r="B12" t="s">
        <v>191</v>
      </c>
      <c r="C12" t="s">
        <v>225</v>
      </c>
      <c r="D12">
        <v>1920</v>
      </c>
      <c r="E12">
        <f>A11-D12</f>
        <v>56</v>
      </c>
      <c r="F12" t="s">
        <v>85</v>
      </c>
      <c r="J12" t="str">
        <f t="shared" si="2"/>
        <v>0</v>
      </c>
      <c r="K12">
        <f t="shared" si="1"/>
        <v>0</v>
      </c>
    </row>
    <row r="13" spans="1:14">
      <c r="A13">
        <v>1978</v>
      </c>
      <c r="B13" t="s">
        <v>192</v>
      </c>
      <c r="C13" t="s">
        <v>178</v>
      </c>
      <c r="D13">
        <v>1919</v>
      </c>
      <c r="E13">
        <f>A12-D13</f>
        <v>58</v>
      </c>
      <c r="F13" t="s">
        <v>88</v>
      </c>
      <c r="G13" t="s">
        <v>157</v>
      </c>
      <c r="H13" t="s">
        <v>225</v>
      </c>
      <c r="J13" t="str">
        <f t="shared" si="2"/>
        <v>2</v>
      </c>
      <c r="K13">
        <f t="shared" si="1"/>
        <v>4</v>
      </c>
    </row>
    <row r="14" spans="1:14">
      <c r="A14">
        <v>1979</v>
      </c>
      <c r="B14" t="s">
        <v>193</v>
      </c>
      <c r="C14" t="s">
        <v>225</v>
      </c>
      <c r="D14">
        <v>1916</v>
      </c>
      <c r="E14">
        <f>A12-D14</f>
        <v>61</v>
      </c>
      <c r="F14" t="s">
        <v>88</v>
      </c>
      <c r="G14" t="s">
        <v>89</v>
      </c>
      <c r="J14" t="str">
        <f t="shared" si="2"/>
        <v>1</v>
      </c>
      <c r="K14">
        <f t="shared" si="1"/>
        <v>2</v>
      </c>
    </row>
    <row r="15" spans="1:14">
      <c r="A15">
        <v>1980</v>
      </c>
      <c r="B15" t="s">
        <v>194</v>
      </c>
      <c r="C15" t="s">
        <v>225</v>
      </c>
      <c r="D15">
        <v>1911</v>
      </c>
      <c r="E15">
        <f t="shared" ref="E15:E27" si="4">A15-D15</f>
        <v>69</v>
      </c>
      <c r="F15" t="s">
        <v>85</v>
      </c>
      <c r="G15" t="s">
        <v>89</v>
      </c>
      <c r="J15" t="str">
        <f t="shared" si="2"/>
        <v>1</v>
      </c>
      <c r="K15">
        <f t="shared" si="1"/>
        <v>2</v>
      </c>
    </row>
    <row r="16" spans="1:14">
      <c r="A16">
        <v>1981</v>
      </c>
      <c r="B16" t="s">
        <v>195</v>
      </c>
      <c r="C16" t="s">
        <v>225</v>
      </c>
      <c r="D16">
        <v>1947</v>
      </c>
      <c r="E16">
        <f t="shared" si="4"/>
        <v>34</v>
      </c>
      <c r="F16" t="s">
        <v>85</v>
      </c>
      <c r="G16" t="s">
        <v>157</v>
      </c>
      <c r="H16" t="s">
        <v>231</v>
      </c>
      <c r="J16" t="str">
        <f t="shared" si="2"/>
        <v>2</v>
      </c>
      <c r="K16">
        <f t="shared" si="1"/>
        <v>4</v>
      </c>
    </row>
    <row r="17" spans="1:11">
      <c r="A17">
        <v>1982</v>
      </c>
      <c r="B17" t="s">
        <v>196</v>
      </c>
      <c r="C17" t="s">
        <v>114</v>
      </c>
      <c r="D17">
        <v>1935</v>
      </c>
      <c r="E17">
        <f t="shared" si="4"/>
        <v>47</v>
      </c>
      <c r="F17" t="s">
        <v>85</v>
      </c>
      <c r="J17" t="str">
        <f t="shared" si="2"/>
        <v>0</v>
      </c>
      <c r="K17">
        <f t="shared" si="1"/>
        <v>0</v>
      </c>
    </row>
    <row r="18" spans="1:11">
      <c r="A18">
        <v>1983</v>
      </c>
      <c r="B18" t="s">
        <v>197</v>
      </c>
      <c r="C18" t="s">
        <v>229</v>
      </c>
      <c r="D18">
        <v>1940</v>
      </c>
      <c r="E18">
        <f t="shared" si="4"/>
        <v>43</v>
      </c>
      <c r="F18" t="s">
        <v>85</v>
      </c>
      <c r="G18" t="s">
        <v>91</v>
      </c>
      <c r="J18" t="str">
        <f t="shared" si="2"/>
        <v>3</v>
      </c>
      <c r="K18">
        <f t="shared" si="1"/>
        <v>6</v>
      </c>
    </row>
    <row r="19" spans="1:11">
      <c r="A19">
        <v>1984</v>
      </c>
      <c r="B19" t="s">
        <v>198</v>
      </c>
      <c r="C19" t="s">
        <v>225</v>
      </c>
      <c r="D19">
        <v>1928</v>
      </c>
      <c r="E19">
        <f t="shared" si="4"/>
        <v>56</v>
      </c>
      <c r="F19" t="s">
        <v>88</v>
      </c>
      <c r="G19" t="s">
        <v>91</v>
      </c>
      <c r="J19" t="str">
        <f t="shared" si="2"/>
        <v>3</v>
      </c>
      <c r="K19">
        <f t="shared" si="1"/>
        <v>6</v>
      </c>
    </row>
    <row r="20" spans="1:11">
      <c r="A20">
        <v>1985</v>
      </c>
      <c r="B20" t="s">
        <v>199</v>
      </c>
      <c r="C20" t="s">
        <v>232</v>
      </c>
      <c r="D20">
        <v>1947</v>
      </c>
      <c r="E20">
        <f t="shared" si="4"/>
        <v>38</v>
      </c>
      <c r="F20" t="s">
        <v>88</v>
      </c>
      <c r="G20" t="s">
        <v>86</v>
      </c>
      <c r="J20" t="str">
        <f t="shared" si="2"/>
        <v>0.5</v>
      </c>
      <c r="K20">
        <f t="shared" si="1"/>
        <v>1</v>
      </c>
    </row>
    <row r="21" spans="1:11">
      <c r="A21">
        <v>1986</v>
      </c>
      <c r="B21" t="s">
        <v>200</v>
      </c>
      <c r="C21" t="s">
        <v>225</v>
      </c>
      <c r="D21">
        <v>1922</v>
      </c>
      <c r="E21">
        <f t="shared" si="4"/>
        <v>64</v>
      </c>
      <c r="F21" t="s">
        <v>85</v>
      </c>
      <c r="G21" t="s">
        <v>89</v>
      </c>
      <c r="J21" t="str">
        <f t="shared" si="2"/>
        <v>1</v>
      </c>
      <c r="K21">
        <f t="shared" si="1"/>
        <v>2</v>
      </c>
    </row>
    <row r="22" spans="1:11">
      <c r="A22">
        <v>1987</v>
      </c>
      <c r="B22" t="s">
        <v>201</v>
      </c>
      <c r="C22" t="s">
        <v>225</v>
      </c>
      <c r="D22">
        <v>1933</v>
      </c>
      <c r="E22">
        <f t="shared" si="4"/>
        <v>54</v>
      </c>
      <c r="F22" t="s">
        <v>88</v>
      </c>
      <c r="G22" t="s">
        <v>89</v>
      </c>
      <c r="J22" t="str">
        <f t="shared" si="2"/>
        <v>1</v>
      </c>
      <c r="K22">
        <f t="shared" si="1"/>
        <v>2</v>
      </c>
    </row>
    <row r="23" spans="1:11">
      <c r="A23">
        <v>1988</v>
      </c>
      <c r="B23" t="s">
        <v>202</v>
      </c>
      <c r="C23" t="s">
        <v>114</v>
      </c>
      <c r="D23">
        <v>1943</v>
      </c>
      <c r="E23">
        <f t="shared" si="4"/>
        <v>45</v>
      </c>
      <c r="F23" t="s">
        <v>85</v>
      </c>
      <c r="G23" t="s">
        <v>86</v>
      </c>
      <c r="J23" t="str">
        <f t="shared" si="2"/>
        <v>0.5</v>
      </c>
      <c r="K23">
        <f t="shared" si="1"/>
        <v>1</v>
      </c>
    </row>
    <row r="24" spans="1:11">
      <c r="A24">
        <v>1989</v>
      </c>
      <c r="B24" t="s">
        <v>203</v>
      </c>
      <c r="C24" t="s">
        <v>225</v>
      </c>
      <c r="D24">
        <v>1954</v>
      </c>
      <c r="E24">
        <f t="shared" si="4"/>
        <v>35</v>
      </c>
      <c r="F24" t="s">
        <v>85</v>
      </c>
      <c r="G24" t="s">
        <v>157</v>
      </c>
      <c r="H24" t="s">
        <v>233</v>
      </c>
      <c r="J24" t="str">
        <f t="shared" si="2"/>
        <v>2</v>
      </c>
      <c r="K24">
        <f t="shared" si="1"/>
        <v>4</v>
      </c>
    </row>
    <row r="25" spans="1:11">
      <c r="A25">
        <v>1990</v>
      </c>
      <c r="B25" t="s">
        <v>204</v>
      </c>
      <c r="C25" t="s">
        <v>225</v>
      </c>
      <c r="D25">
        <v>1936</v>
      </c>
      <c r="E25">
        <f t="shared" si="4"/>
        <v>54</v>
      </c>
      <c r="F25" t="s">
        <v>88</v>
      </c>
      <c r="G25" t="s">
        <v>157</v>
      </c>
      <c r="J25" t="str">
        <f t="shared" si="2"/>
        <v>2</v>
      </c>
      <c r="K25">
        <f t="shared" si="1"/>
        <v>4</v>
      </c>
    </row>
    <row r="26" spans="1:11">
      <c r="A26">
        <v>1991</v>
      </c>
      <c r="B26" t="s">
        <v>205</v>
      </c>
      <c r="C26" t="s">
        <v>234</v>
      </c>
      <c r="D26">
        <v>1959</v>
      </c>
      <c r="E26">
        <f t="shared" si="4"/>
        <v>32</v>
      </c>
      <c r="F26" t="s">
        <v>85</v>
      </c>
      <c r="G26" t="s">
        <v>86</v>
      </c>
      <c r="J26" t="str">
        <f t="shared" si="2"/>
        <v>0.5</v>
      </c>
      <c r="K26">
        <f t="shared" si="1"/>
        <v>1</v>
      </c>
    </row>
    <row r="27" spans="1:11">
      <c r="A27">
        <v>1992</v>
      </c>
      <c r="B27" s="2" t="s">
        <v>206</v>
      </c>
      <c r="C27" t="s">
        <v>225</v>
      </c>
      <c r="D27">
        <v>1943</v>
      </c>
      <c r="E27">
        <f t="shared" si="4"/>
        <v>49</v>
      </c>
      <c r="F27" t="s">
        <v>85</v>
      </c>
      <c r="G27" t="s">
        <v>157</v>
      </c>
      <c r="H27" t="s">
        <v>235</v>
      </c>
      <c r="J27" t="str">
        <f t="shared" si="2"/>
        <v>2</v>
      </c>
      <c r="K27">
        <f t="shared" si="1"/>
        <v>4</v>
      </c>
    </row>
    <row r="28" spans="1:11">
      <c r="A28">
        <v>1992</v>
      </c>
      <c r="B28" s="2" t="s">
        <v>207</v>
      </c>
      <c r="C28" t="s">
        <v>225</v>
      </c>
      <c r="D28">
        <v>1930</v>
      </c>
      <c r="E28">
        <f>A26-D28</f>
        <v>61</v>
      </c>
      <c r="F28" t="s">
        <v>85</v>
      </c>
      <c r="G28" t="s">
        <v>89</v>
      </c>
      <c r="J28" t="str">
        <f t="shared" si="2"/>
        <v>1</v>
      </c>
      <c r="K28">
        <f t="shared" si="1"/>
        <v>2</v>
      </c>
    </row>
    <row r="29" spans="1:11">
      <c r="A29">
        <v>1993</v>
      </c>
      <c r="B29" s="2" t="s">
        <v>208</v>
      </c>
      <c r="C29" t="s">
        <v>178</v>
      </c>
      <c r="D29">
        <v>1958</v>
      </c>
      <c r="E29">
        <f>A27-D29</f>
        <v>34</v>
      </c>
      <c r="F29" t="s">
        <v>85</v>
      </c>
      <c r="G29" t="s">
        <v>89</v>
      </c>
      <c r="J29" t="str">
        <f t="shared" si="2"/>
        <v>1</v>
      </c>
      <c r="K29">
        <f t="shared" si="1"/>
        <v>2</v>
      </c>
    </row>
    <row r="30" spans="1:11">
      <c r="A30">
        <v>1994</v>
      </c>
      <c r="B30" s="2" t="s">
        <v>209</v>
      </c>
      <c r="C30" t="s">
        <v>225</v>
      </c>
      <c r="D30">
        <v>1946</v>
      </c>
      <c r="E30">
        <f t="shared" ref="E30:E54" si="5">A30-D30</f>
        <v>48</v>
      </c>
      <c r="F30" t="s">
        <v>85</v>
      </c>
      <c r="J30" t="str">
        <f t="shared" si="2"/>
        <v>0</v>
      </c>
      <c r="K30">
        <f t="shared" si="1"/>
        <v>0</v>
      </c>
    </row>
    <row r="31" spans="1:11">
      <c r="A31">
        <v>1995</v>
      </c>
      <c r="B31" s="2" t="s">
        <v>210</v>
      </c>
      <c r="C31" t="s">
        <v>225</v>
      </c>
      <c r="D31">
        <v>1943</v>
      </c>
      <c r="E31">
        <f t="shared" si="5"/>
        <v>52</v>
      </c>
      <c r="F31" t="s">
        <v>88</v>
      </c>
      <c r="G31" t="s">
        <v>89</v>
      </c>
      <c r="J31" t="str">
        <f t="shared" si="2"/>
        <v>1</v>
      </c>
      <c r="K31">
        <f t="shared" si="1"/>
        <v>2</v>
      </c>
    </row>
    <row r="32" spans="1:11">
      <c r="A32">
        <v>1996</v>
      </c>
      <c r="B32" s="2" t="s">
        <v>211</v>
      </c>
      <c r="C32" t="s">
        <v>225</v>
      </c>
      <c r="D32">
        <v>1949</v>
      </c>
      <c r="E32">
        <f t="shared" si="5"/>
        <v>47</v>
      </c>
      <c r="F32" t="s">
        <v>85</v>
      </c>
      <c r="G32" t="s">
        <v>157</v>
      </c>
      <c r="J32" t="str">
        <f t="shared" si="2"/>
        <v>2</v>
      </c>
      <c r="K32">
        <f t="shared" si="1"/>
        <v>4</v>
      </c>
    </row>
    <row r="33" spans="1:11">
      <c r="A33">
        <v>1997</v>
      </c>
      <c r="B33" s="2" t="s">
        <v>212</v>
      </c>
      <c r="C33" t="s">
        <v>231</v>
      </c>
      <c r="D33">
        <v>1961</v>
      </c>
      <c r="E33">
        <f t="shared" si="5"/>
        <v>36</v>
      </c>
      <c r="F33" t="s">
        <v>88</v>
      </c>
      <c r="G33" t="s">
        <v>86</v>
      </c>
      <c r="J33" t="str">
        <f t="shared" si="2"/>
        <v>0.5</v>
      </c>
      <c r="K33">
        <f t="shared" si="1"/>
        <v>1</v>
      </c>
    </row>
    <row r="34" spans="1:11">
      <c r="A34">
        <v>1998</v>
      </c>
      <c r="B34" s="2" t="s">
        <v>213</v>
      </c>
      <c r="C34" t="s">
        <v>225</v>
      </c>
      <c r="D34">
        <v>1948</v>
      </c>
      <c r="E34">
        <f t="shared" si="5"/>
        <v>50</v>
      </c>
      <c r="F34" t="s">
        <v>85</v>
      </c>
      <c r="G34" t="s">
        <v>157</v>
      </c>
      <c r="J34" t="str">
        <f t="shared" si="2"/>
        <v>2</v>
      </c>
      <c r="K34">
        <f t="shared" si="1"/>
        <v>4</v>
      </c>
    </row>
    <row r="35" spans="1:11">
      <c r="A35">
        <v>1999</v>
      </c>
      <c r="B35" t="s">
        <v>197</v>
      </c>
      <c r="C35" t="s">
        <v>229</v>
      </c>
      <c r="D35">
        <v>1940</v>
      </c>
      <c r="E35">
        <f t="shared" si="5"/>
        <v>59</v>
      </c>
      <c r="F35" t="s">
        <v>85</v>
      </c>
      <c r="G35" t="s">
        <v>91</v>
      </c>
      <c r="J35" t="str">
        <f t="shared" si="2"/>
        <v>3</v>
      </c>
      <c r="K35">
        <f t="shared" si="1"/>
        <v>6</v>
      </c>
    </row>
    <row r="36" spans="1:11">
      <c r="A36">
        <v>2000</v>
      </c>
      <c r="B36" t="s">
        <v>214</v>
      </c>
      <c r="C36" t="s">
        <v>236</v>
      </c>
      <c r="D36">
        <v>1939</v>
      </c>
      <c r="E36">
        <f t="shared" si="5"/>
        <v>61</v>
      </c>
      <c r="F36" t="s">
        <v>88</v>
      </c>
      <c r="G36" t="s">
        <v>157</v>
      </c>
      <c r="J36" t="str">
        <f t="shared" si="2"/>
        <v>2</v>
      </c>
      <c r="K36">
        <f t="shared" si="1"/>
        <v>4</v>
      </c>
    </row>
    <row r="37" spans="1:11">
      <c r="A37">
        <v>2001</v>
      </c>
      <c r="B37" t="s">
        <v>202</v>
      </c>
      <c r="C37" t="s">
        <v>114</v>
      </c>
      <c r="D37">
        <v>1943</v>
      </c>
      <c r="E37">
        <f t="shared" si="5"/>
        <v>58</v>
      </c>
      <c r="F37" t="s">
        <v>85</v>
      </c>
      <c r="G37" t="s">
        <v>86</v>
      </c>
      <c r="J37" t="str">
        <f t="shared" si="2"/>
        <v>0.5</v>
      </c>
      <c r="K37">
        <f t="shared" si="1"/>
        <v>1</v>
      </c>
    </row>
    <row r="38" spans="1:11">
      <c r="A38">
        <v>2002</v>
      </c>
      <c r="B38" t="s">
        <v>215</v>
      </c>
      <c r="C38" t="s">
        <v>236</v>
      </c>
      <c r="D38">
        <v>1963</v>
      </c>
      <c r="E38">
        <f t="shared" si="5"/>
        <v>39</v>
      </c>
      <c r="F38" t="s">
        <v>85</v>
      </c>
      <c r="G38" t="s">
        <v>89</v>
      </c>
      <c r="J38" t="str">
        <f t="shared" si="2"/>
        <v>1</v>
      </c>
      <c r="K38">
        <f t="shared" si="1"/>
        <v>2</v>
      </c>
    </row>
    <row r="39" spans="1:11">
      <c r="A39">
        <v>2003</v>
      </c>
      <c r="B39" t="s">
        <v>216</v>
      </c>
      <c r="C39" t="s">
        <v>114</v>
      </c>
      <c r="D39">
        <v>1961</v>
      </c>
      <c r="E39">
        <f t="shared" si="5"/>
        <v>42</v>
      </c>
      <c r="F39" t="s">
        <v>85</v>
      </c>
      <c r="J39" t="str">
        <f t="shared" si="2"/>
        <v>0</v>
      </c>
      <c r="K39">
        <f t="shared" si="1"/>
        <v>0</v>
      </c>
    </row>
    <row r="40" spans="1:11">
      <c r="A40">
        <v>2004</v>
      </c>
      <c r="B40" t="s">
        <v>217</v>
      </c>
      <c r="C40" t="s">
        <v>225</v>
      </c>
      <c r="D40">
        <v>1954</v>
      </c>
      <c r="E40">
        <f t="shared" si="5"/>
        <v>50</v>
      </c>
      <c r="F40" t="s">
        <v>85</v>
      </c>
      <c r="G40" t="s">
        <v>157</v>
      </c>
      <c r="J40" t="str">
        <f t="shared" si="2"/>
        <v>2</v>
      </c>
      <c r="K40">
        <f t="shared" si="1"/>
        <v>4</v>
      </c>
    </row>
    <row r="41" spans="1:11">
      <c r="A41">
        <v>2005</v>
      </c>
      <c r="B41" t="s">
        <v>218</v>
      </c>
      <c r="C41" t="s">
        <v>178</v>
      </c>
      <c r="D41">
        <v>1945</v>
      </c>
      <c r="E41">
        <f t="shared" si="5"/>
        <v>60</v>
      </c>
      <c r="F41" t="s">
        <v>85</v>
      </c>
      <c r="J41" t="str">
        <f t="shared" si="2"/>
        <v>0</v>
      </c>
      <c r="K41">
        <f t="shared" si="1"/>
        <v>0</v>
      </c>
    </row>
    <row r="42" spans="1:11">
      <c r="A42">
        <v>2006</v>
      </c>
      <c r="B42" t="s">
        <v>219</v>
      </c>
      <c r="C42" t="s">
        <v>231</v>
      </c>
      <c r="D42">
        <v>1971</v>
      </c>
      <c r="E42">
        <f t="shared" si="5"/>
        <v>35</v>
      </c>
      <c r="F42" t="s">
        <v>88</v>
      </c>
      <c r="G42" t="s">
        <v>157</v>
      </c>
      <c r="J42" t="str">
        <f t="shared" si="2"/>
        <v>2</v>
      </c>
      <c r="K42">
        <f t="shared" si="1"/>
        <v>4</v>
      </c>
    </row>
    <row r="43" spans="1:11">
      <c r="A43">
        <v>2007</v>
      </c>
      <c r="B43" t="s">
        <v>220</v>
      </c>
      <c r="C43" t="s">
        <v>178</v>
      </c>
      <c r="D43">
        <v>1962</v>
      </c>
      <c r="E43">
        <f t="shared" si="5"/>
        <v>45</v>
      </c>
      <c r="F43" t="s">
        <v>88</v>
      </c>
      <c r="G43" t="s">
        <v>157</v>
      </c>
      <c r="J43" t="str">
        <f t="shared" si="2"/>
        <v>2</v>
      </c>
      <c r="K43">
        <f t="shared" si="1"/>
        <v>4</v>
      </c>
    </row>
    <row r="44" spans="1:11">
      <c r="A44">
        <v>2008</v>
      </c>
      <c r="B44" t="s">
        <v>221</v>
      </c>
      <c r="C44" t="s">
        <v>231</v>
      </c>
      <c r="D44">
        <v>1974</v>
      </c>
      <c r="E44">
        <f t="shared" si="5"/>
        <v>34</v>
      </c>
      <c r="F44" t="s">
        <v>85</v>
      </c>
      <c r="G44" t="s">
        <v>157</v>
      </c>
      <c r="J44" t="str">
        <f t="shared" si="2"/>
        <v>2</v>
      </c>
      <c r="K44">
        <f t="shared" si="1"/>
        <v>4</v>
      </c>
    </row>
    <row r="45" spans="1:11">
      <c r="A45">
        <v>2009</v>
      </c>
      <c r="B45" t="s">
        <v>222</v>
      </c>
      <c r="C45" t="s">
        <v>225</v>
      </c>
      <c r="D45">
        <v>1952</v>
      </c>
      <c r="E45">
        <f t="shared" si="5"/>
        <v>57</v>
      </c>
      <c r="F45" t="s">
        <v>88</v>
      </c>
      <c r="G45" t="s">
        <v>89</v>
      </c>
      <c r="J45" t="str">
        <f t="shared" si="2"/>
        <v>1</v>
      </c>
      <c r="K45">
        <f t="shared" si="1"/>
        <v>2</v>
      </c>
    </row>
    <row r="46" spans="1:11">
      <c r="A46">
        <v>2010</v>
      </c>
      <c r="B46" t="s">
        <v>223</v>
      </c>
      <c r="C46" t="s">
        <v>225</v>
      </c>
      <c r="D46">
        <v>1942</v>
      </c>
      <c r="E46">
        <f t="shared" si="5"/>
        <v>68</v>
      </c>
      <c r="F46" t="s">
        <v>85</v>
      </c>
      <c r="G46" t="s">
        <v>89</v>
      </c>
      <c r="J46" t="str">
        <f t="shared" si="2"/>
        <v>1</v>
      </c>
      <c r="K46">
        <f t="shared" si="1"/>
        <v>2</v>
      </c>
    </row>
    <row r="47" spans="1:11">
      <c r="A47">
        <v>2011</v>
      </c>
      <c r="B47" t="s">
        <v>224</v>
      </c>
      <c r="C47" t="s">
        <v>225</v>
      </c>
      <c r="D47">
        <v>1946</v>
      </c>
      <c r="E47">
        <f t="shared" si="5"/>
        <v>65</v>
      </c>
      <c r="F47" t="s">
        <v>85</v>
      </c>
      <c r="G47" t="s">
        <v>89</v>
      </c>
      <c r="J47" t="str">
        <f t="shared" si="2"/>
        <v>1</v>
      </c>
      <c r="K47">
        <f t="shared" si="1"/>
        <v>2</v>
      </c>
    </row>
    <row r="48" spans="1:11">
      <c r="A48">
        <v>2012</v>
      </c>
      <c r="E48">
        <f t="shared" si="5"/>
        <v>2012</v>
      </c>
      <c r="J48" t="str">
        <f t="shared" si="2"/>
        <v>0</v>
      </c>
      <c r="K48">
        <f t="shared" si="1"/>
        <v>0</v>
      </c>
    </row>
    <row r="49" spans="1:11">
      <c r="A49">
        <v>2013</v>
      </c>
      <c r="E49">
        <f t="shared" si="5"/>
        <v>2013</v>
      </c>
      <c r="J49" t="str">
        <f t="shared" si="2"/>
        <v>0</v>
      </c>
      <c r="K49">
        <f t="shared" si="1"/>
        <v>0</v>
      </c>
    </row>
    <row r="50" spans="1:11">
      <c r="A50">
        <v>2014</v>
      </c>
      <c r="E50">
        <f t="shared" si="5"/>
        <v>2014</v>
      </c>
      <c r="J50" t="str">
        <f t="shared" si="2"/>
        <v>0</v>
      </c>
      <c r="K50">
        <f t="shared" si="1"/>
        <v>0</v>
      </c>
    </row>
    <row r="51" spans="1:11">
      <c r="A51">
        <v>2015</v>
      </c>
      <c r="E51">
        <f t="shared" si="5"/>
        <v>2015</v>
      </c>
      <c r="J51" t="str">
        <f t="shared" si="2"/>
        <v>0</v>
      </c>
      <c r="K51">
        <f t="shared" si="1"/>
        <v>0</v>
      </c>
    </row>
    <row r="52" spans="1:11">
      <c r="A52">
        <v>2016</v>
      </c>
      <c r="E52">
        <f t="shared" si="5"/>
        <v>2016</v>
      </c>
      <c r="J52" t="str">
        <f t="shared" si="2"/>
        <v>0</v>
      </c>
    </row>
    <row r="53" spans="1:11">
      <c r="A53">
        <v>2017</v>
      </c>
      <c r="E53">
        <f t="shared" si="5"/>
        <v>2017</v>
      </c>
      <c r="J53" t="str">
        <f t="shared" si="2"/>
        <v>0</v>
      </c>
    </row>
    <row r="54" spans="1:11">
      <c r="A54">
        <v>2018</v>
      </c>
      <c r="E54">
        <f t="shared" si="5"/>
        <v>2018</v>
      </c>
      <c r="J54" t="str">
        <f t="shared" si="2"/>
        <v>0</v>
      </c>
    </row>
    <row r="55" spans="1:11">
      <c r="A55">
        <v>2019</v>
      </c>
      <c r="J55" t="str">
        <f t="shared" si="2"/>
        <v>0</v>
      </c>
    </row>
    <row r="56" spans="1:11">
      <c r="A56">
        <v>2020</v>
      </c>
      <c r="J56" t="str">
        <f t="shared" si="2"/>
        <v>0</v>
      </c>
    </row>
    <row r="57" spans="1:11">
      <c r="J57" t="str">
        <f t="shared" si="2"/>
        <v>0</v>
      </c>
    </row>
    <row r="58" spans="1:11">
      <c r="J58" t="str">
        <f t="shared" si="2"/>
        <v>0</v>
      </c>
    </row>
    <row r="59" spans="1:11">
      <c r="J59" t="str">
        <f t="shared" si="2"/>
        <v>0</v>
      </c>
    </row>
    <row r="60" spans="1:11">
      <c r="J60" t="str">
        <f t="shared" si="2"/>
        <v>0</v>
      </c>
    </row>
    <row r="61" spans="1:11">
      <c r="J61" t="str">
        <f t="shared" si="2"/>
        <v>0</v>
      </c>
    </row>
    <row r="62" spans="1:11">
      <c r="J62" t="str">
        <f t="shared" si="2"/>
        <v>0</v>
      </c>
    </row>
    <row r="63" spans="1:11">
      <c r="J63" t="str">
        <f t="shared" si="2"/>
        <v>0</v>
      </c>
    </row>
    <row r="64" spans="1:11">
      <c r="J64" t="str">
        <f t="shared" si="2"/>
        <v>0</v>
      </c>
    </row>
    <row r="65" spans="10:10">
      <c r="J65" t="str">
        <f t="shared" si="2"/>
        <v>0</v>
      </c>
    </row>
    <row r="66" spans="10:10">
      <c r="J66" t="str">
        <f t="shared" si="2"/>
        <v>0</v>
      </c>
    </row>
    <row r="67" spans="10:10">
      <c r="J67" t="str">
        <f t="shared" si="2"/>
        <v>0</v>
      </c>
    </row>
    <row r="68" spans="10:10">
      <c r="J68" t="str">
        <f t="shared" ref="J68:J117" si="6">IF(G68="partial","0.5",IF(G68="BA","1",IF(G68="MFA","2",IF(G68="JD","2.5",IF(G68="PhD","3","0")))))</f>
        <v>0</v>
      </c>
    </row>
    <row r="69" spans="10:10">
      <c r="J69" t="str">
        <f t="shared" si="6"/>
        <v>0</v>
      </c>
    </row>
    <row r="70" spans="10:10">
      <c r="J70" t="str">
        <f t="shared" si="6"/>
        <v>0</v>
      </c>
    </row>
    <row r="71" spans="10:10">
      <c r="J71" t="str">
        <f t="shared" si="6"/>
        <v>0</v>
      </c>
    </row>
    <row r="72" spans="10:10">
      <c r="J72" t="str">
        <f t="shared" si="6"/>
        <v>0</v>
      </c>
    </row>
    <row r="73" spans="10:10">
      <c r="J73" t="str">
        <f t="shared" si="6"/>
        <v>0</v>
      </c>
    </row>
    <row r="74" spans="10:10">
      <c r="J74" t="str">
        <f t="shared" si="6"/>
        <v>0</v>
      </c>
    </row>
    <row r="75" spans="10:10">
      <c r="J75" t="str">
        <f t="shared" si="6"/>
        <v>0</v>
      </c>
    </row>
    <row r="76" spans="10:10">
      <c r="J76" t="str">
        <f t="shared" si="6"/>
        <v>0</v>
      </c>
    </row>
    <row r="77" spans="10:10">
      <c r="J77" t="str">
        <f t="shared" si="6"/>
        <v>0</v>
      </c>
    </row>
    <row r="78" spans="10:10">
      <c r="J78" t="str">
        <f t="shared" si="6"/>
        <v>0</v>
      </c>
    </row>
    <row r="79" spans="10:10">
      <c r="J79" t="str">
        <f t="shared" si="6"/>
        <v>0</v>
      </c>
    </row>
    <row r="80" spans="10:10">
      <c r="J80" t="str">
        <f t="shared" si="6"/>
        <v>0</v>
      </c>
    </row>
    <row r="81" spans="10:10">
      <c r="J81" t="str">
        <f t="shared" si="6"/>
        <v>0</v>
      </c>
    </row>
    <row r="82" spans="10:10">
      <c r="J82" t="str">
        <f t="shared" si="6"/>
        <v>0</v>
      </c>
    </row>
    <row r="83" spans="10:10">
      <c r="J83" t="str">
        <f t="shared" si="6"/>
        <v>0</v>
      </c>
    </row>
    <row r="84" spans="10:10">
      <c r="J84" t="str">
        <f t="shared" si="6"/>
        <v>0</v>
      </c>
    </row>
    <row r="85" spans="10:10">
      <c r="J85" t="str">
        <f t="shared" si="6"/>
        <v>0</v>
      </c>
    </row>
    <row r="86" spans="10:10">
      <c r="J86" t="str">
        <f t="shared" si="6"/>
        <v>0</v>
      </c>
    </row>
    <row r="87" spans="10:10">
      <c r="J87" t="str">
        <f t="shared" si="6"/>
        <v>0</v>
      </c>
    </row>
    <row r="88" spans="10:10">
      <c r="J88" t="str">
        <f t="shared" si="6"/>
        <v>0</v>
      </c>
    </row>
    <row r="89" spans="10:10">
      <c r="J89" t="str">
        <f t="shared" si="6"/>
        <v>0</v>
      </c>
    </row>
    <row r="90" spans="10:10">
      <c r="J90" t="str">
        <f t="shared" si="6"/>
        <v>0</v>
      </c>
    </row>
    <row r="91" spans="10:10">
      <c r="J91" t="str">
        <f t="shared" si="6"/>
        <v>0</v>
      </c>
    </row>
    <row r="92" spans="10:10">
      <c r="J92" t="str">
        <f t="shared" si="6"/>
        <v>0</v>
      </c>
    </row>
    <row r="93" spans="10:10">
      <c r="J93" t="str">
        <f t="shared" si="6"/>
        <v>0</v>
      </c>
    </row>
    <row r="94" spans="10:10">
      <c r="J94" t="str">
        <f t="shared" si="6"/>
        <v>0</v>
      </c>
    </row>
    <row r="95" spans="10:10">
      <c r="J95" t="str">
        <f t="shared" si="6"/>
        <v>0</v>
      </c>
    </row>
    <row r="96" spans="10:10">
      <c r="J96" t="str">
        <f t="shared" si="6"/>
        <v>0</v>
      </c>
    </row>
    <row r="97" spans="10:10">
      <c r="J97" t="str">
        <f t="shared" si="6"/>
        <v>0</v>
      </c>
    </row>
    <row r="98" spans="10:10">
      <c r="J98" t="str">
        <f t="shared" si="6"/>
        <v>0</v>
      </c>
    </row>
    <row r="99" spans="10:10">
      <c r="J99" t="str">
        <f t="shared" si="6"/>
        <v>0</v>
      </c>
    </row>
    <row r="100" spans="10:10">
      <c r="J100" t="str">
        <f t="shared" si="6"/>
        <v>0</v>
      </c>
    </row>
    <row r="101" spans="10:10">
      <c r="J101" t="str">
        <f t="shared" si="6"/>
        <v>0</v>
      </c>
    </row>
    <row r="102" spans="10:10">
      <c r="J102" t="str">
        <f t="shared" si="6"/>
        <v>0</v>
      </c>
    </row>
    <row r="103" spans="10:10">
      <c r="J103" t="str">
        <f t="shared" si="6"/>
        <v>0</v>
      </c>
    </row>
    <row r="104" spans="10:10">
      <c r="J104" t="str">
        <f t="shared" si="6"/>
        <v>0</v>
      </c>
    </row>
    <row r="105" spans="10:10">
      <c r="J105" t="str">
        <f t="shared" si="6"/>
        <v>0</v>
      </c>
    </row>
    <row r="106" spans="10:10">
      <c r="J106" t="str">
        <f t="shared" si="6"/>
        <v>0</v>
      </c>
    </row>
    <row r="107" spans="10:10">
      <c r="J107" t="str">
        <f t="shared" si="6"/>
        <v>0</v>
      </c>
    </row>
    <row r="108" spans="10:10">
      <c r="J108" t="str">
        <f t="shared" si="6"/>
        <v>0</v>
      </c>
    </row>
    <row r="109" spans="10:10">
      <c r="J109" t="str">
        <f t="shared" si="6"/>
        <v>0</v>
      </c>
    </row>
    <row r="110" spans="10:10">
      <c r="J110" t="str">
        <f t="shared" si="6"/>
        <v>0</v>
      </c>
    </row>
    <row r="111" spans="10:10">
      <c r="J111" t="str">
        <f t="shared" si="6"/>
        <v>0</v>
      </c>
    </row>
    <row r="112" spans="10:10">
      <c r="J112" t="str">
        <f t="shared" si="6"/>
        <v>0</v>
      </c>
    </row>
    <row r="113" spans="10:10">
      <c r="J113" t="str">
        <f t="shared" si="6"/>
        <v>0</v>
      </c>
    </row>
    <row r="114" spans="10:10">
      <c r="J114" t="str">
        <f t="shared" si="6"/>
        <v>0</v>
      </c>
    </row>
    <row r="115" spans="10:10">
      <c r="J115" t="str">
        <f t="shared" si="6"/>
        <v>0</v>
      </c>
    </row>
    <row r="116" spans="10:10">
      <c r="J116" t="str">
        <f t="shared" si="6"/>
        <v>0</v>
      </c>
    </row>
    <row r="117" spans="10:10">
      <c r="J117" t="str">
        <f t="shared" si="6"/>
        <v>0</v>
      </c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26"/>
  <sheetViews>
    <sheetView topLeftCell="A2" workbookViewId="0">
      <selection activeCell="L2" sqref="L2:N8"/>
    </sheetView>
  </sheetViews>
  <sheetFormatPr defaultRowHeight="15"/>
  <cols>
    <col min="2" max="2" width="26.42578125" bestFit="1" customWidth="1"/>
  </cols>
  <sheetData>
    <row r="1" spans="1:14">
      <c r="A1" t="s">
        <v>0</v>
      </c>
      <c r="B1" t="s">
        <v>237</v>
      </c>
      <c r="C1" t="s">
        <v>226</v>
      </c>
      <c r="D1" t="s">
        <v>84</v>
      </c>
      <c r="E1" t="s">
        <v>26</v>
      </c>
      <c r="F1" t="s">
        <v>27</v>
      </c>
      <c r="G1" t="s">
        <v>25</v>
      </c>
      <c r="H1" t="s">
        <v>227</v>
      </c>
      <c r="J1" t="s">
        <v>402</v>
      </c>
    </row>
    <row r="2" spans="1:14">
      <c r="A2">
        <v>1900</v>
      </c>
      <c r="L2" s="4" t="s">
        <v>25</v>
      </c>
      <c r="M2" s="4" t="s">
        <v>404</v>
      </c>
      <c r="N2" s="4" t="s">
        <v>406</v>
      </c>
    </row>
    <row r="3" spans="1:14">
      <c r="A3">
        <v>1901</v>
      </c>
      <c r="B3" t="s">
        <v>238</v>
      </c>
      <c r="C3" t="s">
        <v>239</v>
      </c>
      <c r="D3">
        <v>1839</v>
      </c>
      <c r="E3">
        <f t="shared" ref="E3:E16" si="0">A3-D3</f>
        <v>62</v>
      </c>
      <c r="F3" t="s">
        <v>85</v>
      </c>
      <c r="J3" t="str">
        <f>IF(G3="partial","0.5",IF(G3="BA","1",IF(G3="MFA","2",IF(G3="JD","2.5",IF(G3="PhD","3","0")))))</f>
        <v>0</v>
      </c>
      <c r="K3">
        <f>2*J3</f>
        <v>0</v>
      </c>
      <c r="L3" t="s">
        <v>405</v>
      </c>
      <c r="M3">
        <f>COUNTIF(K:K,"=0")</f>
        <v>31</v>
      </c>
      <c r="N3" s="3">
        <f>M3/$M$9</f>
        <v>0.2767857142857143</v>
      </c>
    </row>
    <row r="4" spans="1:14">
      <c r="A4">
        <v>1902</v>
      </c>
      <c r="B4" t="s">
        <v>240</v>
      </c>
      <c r="C4" t="s">
        <v>175</v>
      </c>
      <c r="D4">
        <v>1817</v>
      </c>
      <c r="E4">
        <f t="shared" si="0"/>
        <v>85</v>
      </c>
      <c r="F4" t="s">
        <v>85</v>
      </c>
      <c r="G4" t="s">
        <v>117</v>
      </c>
      <c r="J4" t="str">
        <f t="shared" ref="J4:J67" si="1">IF(G4="partial","0.5",IF(G4="BA","1",IF(G4="MFA","2",IF(G4="JD","2.5",IF(G4="PhD","3","0")))))</f>
        <v>2.5</v>
      </c>
      <c r="K4">
        <f t="shared" ref="K4:K67" si="2">2*J4</f>
        <v>5</v>
      </c>
      <c r="L4" t="s">
        <v>86</v>
      </c>
      <c r="M4">
        <f>COUNTIF(K:K,"=1")</f>
        <v>27</v>
      </c>
      <c r="N4" s="3">
        <f t="shared" ref="N4:N8" si="3">M4/$M$9</f>
        <v>0.24107142857142858</v>
      </c>
    </row>
    <row r="5" spans="1:14">
      <c r="A5">
        <v>1903</v>
      </c>
      <c r="B5" t="s">
        <v>241</v>
      </c>
      <c r="C5" t="s">
        <v>242</v>
      </c>
      <c r="D5">
        <v>1832</v>
      </c>
      <c r="E5">
        <f t="shared" si="0"/>
        <v>71</v>
      </c>
      <c r="F5" t="s">
        <v>85</v>
      </c>
      <c r="G5" t="s">
        <v>89</v>
      </c>
      <c r="J5" t="str">
        <f t="shared" si="1"/>
        <v>1</v>
      </c>
      <c r="K5">
        <f t="shared" si="2"/>
        <v>2</v>
      </c>
      <c r="L5" t="s">
        <v>89</v>
      </c>
      <c r="M5">
        <f>COUNTIF(K:K,"=2")</f>
        <v>32</v>
      </c>
      <c r="N5" s="3">
        <f t="shared" si="3"/>
        <v>0.2857142857142857</v>
      </c>
    </row>
    <row r="6" spans="1:14">
      <c r="A6">
        <v>1904</v>
      </c>
      <c r="B6" t="s">
        <v>243</v>
      </c>
      <c r="C6" t="s">
        <v>239</v>
      </c>
      <c r="D6">
        <v>1830</v>
      </c>
      <c r="E6">
        <f t="shared" si="0"/>
        <v>74</v>
      </c>
      <c r="F6" t="s">
        <v>85</v>
      </c>
      <c r="G6" t="s">
        <v>117</v>
      </c>
      <c r="J6" t="str">
        <f t="shared" si="1"/>
        <v>2.5</v>
      </c>
      <c r="K6">
        <f t="shared" si="2"/>
        <v>5</v>
      </c>
      <c r="L6" t="s">
        <v>157</v>
      </c>
      <c r="M6">
        <f>COUNTIF(K:K,"=4")</f>
        <v>4</v>
      </c>
      <c r="N6" s="3">
        <f t="shared" si="3"/>
        <v>3.5714285714285712E-2</v>
      </c>
    </row>
    <row r="7" spans="1:14">
      <c r="A7">
        <v>1904</v>
      </c>
      <c r="B7" t="s">
        <v>244</v>
      </c>
      <c r="C7" t="s">
        <v>245</v>
      </c>
      <c r="D7">
        <v>1832</v>
      </c>
      <c r="E7">
        <f t="shared" si="0"/>
        <v>72</v>
      </c>
      <c r="F7" t="s">
        <v>85</v>
      </c>
      <c r="G7" t="s">
        <v>89</v>
      </c>
      <c r="J7" t="str">
        <f t="shared" si="1"/>
        <v>1</v>
      </c>
      <c r="K7">
        <f t="shared" si="2"/>
        <v>2</v>
      </c>
      <c r="L7" t="s">
        <v>117</v>
      </c>
      <c r="M7">
        <f>COUNTIF(K:K,"=5")</f>
        <v>11</v>
      </c>
      <c r="N7" s="3">
        <f t="shared" si="3"/>
        <v>9.8214285714285712E-2</v>
      </c>
    </row>
    <row r="8" spans="1:14">
      <c r="A8">
        <v>1905</v>
      </c>
      <c r="B8" t="s">
        <v>248</v>
      </c>
      <c r="C8" t="s">
        <v>143</v>
      </c>
      <c r="D8">
        <v>1846</v>
      </c>
      <c r="E8">
        <f t="shared" si="0"/>
        <v>59</v>
      </c>
      <c r="F8" t="s">
        <v>85</v>
      </c>
      <c r="G8" t="s">
        <v>86</v>
      </c>
      <c r="J8" t="str">
        <f t="shared" si="1"/>
        <v>0.5</v>
      </c>
      <c r="K8">
        <f t="shared" si="2"/>
        <v>1</v>
      </c>
      <c r="L8" t="s">
        <v>91</v>
      </c>
      <c r="M8">
        <f>COUNTIF(K:K,"=6")</f>
        <v>7</v>
      </c>
      <c r="N8" s="3">
        <f t="shared" si="3"/>
        <v>6.25E-2</v>
      </c>
    </row>
    <row r="9" spans="1:14">
      <c r="A9">
        <v>1906</v>
      </c>
      <c r="B9" t="s">
        <v>246</v>
      </c>
      <c r="C9" t="s">
        <v>247</v>
      </c>
      <c r="D9">
        <v>1835</v>
      </c>
      <c r="E9">
        <f t="shared" si="0"/>
        <v>71</v>
      </c>
      <c r="F9" t="s">
        <v>85</v>
      </c>
      <c r="G9" t="s">
        <v>89</v>
      </c>
      <c r="J9" t="str">
        <f t="shared" si="1"/>
        <v>1</v>
      </c>
      <c r="K9">
        <f t="shared" si="2"/>
        <v>2</v>
      </c>
      <c r="L9" t="s">
        <v>404</v>
      </c>
      <c r="M9">
        <f>SUM(M3:M8)</f>
        <v>112</v>
      </c>
    </row>
    <row r="10" spans="1:14">
      <c r="A10">
        <v>1907</v>
      </c>
      <c r="B10" t="s">
        <v>249</v>
      </c>
      <c r="C10" t="s">
        <v>225</v>
      </c>
      <c r="D10">
        <v>1865</v>
      </c>
      <c r="E10">
        <f t="shared" si="0"/>
        <v>42</v>
      </c>
      <c r="F10" t="s">
        <v>85</v>
      </c>
      <c r="H10" t="s">
        <v>231</v>
      </c>
      <c r="J10" t="str">
        <f t="shared" si="1"/>
        <v>0</v>
      </c>
      <c r="K10">
        <f t="shared" si="2"/>
        <v>0</v>
      </c>
    </row>
    <row r="11" spans="1:14">
      <c r="A11">
        <v>1908</v>
      </c>
      <c r="B11" t="s">
        <v>250</v>
      </c>
      <c r="C11" t="s">
        <v>175</v>
      </c>
      <c r="D11">
        <v>1846</v>
      </c>
      <c r="E11">
        <f t="shared" si="0"/>
        <v>62</v>
      </c>
      <c r="F11" t="s">
        <v>85</v>
      </c>
      <c r="G11" t="s">
        <v>89</v>
      </c>
      <c r="J11" t="str">
        <f t="shared" si="1"/>
        <v>1</v>
      </c>
      <c r="K11">
        <f t="shared" si="2"/>
        <v>2</v>
      </c>
    </row>
    <row r="12" spans="1:14">
      <c r="A12">
        <v>1909</v>
      </c>
      <c r="B12" t="s">
        <v>251</v>
      </c>
      <c r="C12" t="s">
        <v>252</v>
      </c>
      <c r="D12">
        <v>1858</v>
      </c>
      <c r="E12">
        <f t="shared" si="0"/>
        <v>51</v>
      </c>
      <c r="F12" t="s">
        <v>88</v>
      </c>
      <c r="J12" t="str">
        <f t="shared" si="1"/>
        <v>0</v>
      </c>
      <c r="K12">
        <f t="shared" si="2"/>
        <v>0</v>
      </c>
    </row>
    <row r="13" spans="1:14">
      <c r="A13">
        <v>1910</v>
      </c>
      <c r="B13" t="s">
        <v>253</v>
      </c>
      <c r="C13" t="s">
        <v>175</v>
      </c>
      <c r="D13">
        <v>1830</v>
      </c>
      <c r="E13">
        <f t="shared" si="0"/>
        <v>80</v>
      </c>
      <c r="F13" t="s">
        <v>85</v>
      </c>
      <c r="G13" t="s">
        <v>91</v>
      </c>
      <c r="J13" t="str">
        <f t="shared" si="1"/>
        <v>3</v>
      </c>
      <c r="K13">
        <f t="shared" si="2"/>
        <v>6</v>
      </c>
    </row>
    <row r="14" spans="1:14">
      <c r="A14">
        <v>1911</v>
      </c>
      <c r="B14" t="s">
        <v>254</v>
      </c>
      <c r="C14" t="s">
        <v>255</v>
      </c>
      <c r="D14">
        <v>1862</v>
      </c>
      <c r="E14">
        <f t="shared" si="0"/>
        <v>49</v>
      </c>
      <c r="F14" t="s">
        <v>85</v>
      </c>
      <c r="G14" t="s">
        <v>117</v>
      </c>
      <c r="J14" t="str">
        <f t="shared" si="1"/>
        <v>2.5</v>
      </c>
      <c r="K14">
        <f t="shared" si="2"/>
        <v>5</v>
      </c>
    </row>
    <row r="15" spans="1:14">
      <c r="A15">
        <v>1912</v>
      </c>
      <c r="B15" t="s">
        <v>256</v>
      </c>
      <c r="C15" t="s">
        <v>175</v>
      </c>
      <c r="D15">
        <v>1862</v>
      </c>
      <c r="E15">
        <f t="shared" si="0"/>
        <v>50</v>
      </c>
      <c r="F15" t="s">
        <v>85</v>
      </c>
      <c r="G15" t="s">
        <v>89</v>
      </c>
      <c r="H15" t="s">
        <v>143</v>
      </c>
      <c r="J15" t="str">
        <f t="shared" si="1"/>
        <v>1</v>
      </c>
      <c r="K15">
        <f t="shared" si="2"/>
        <v>2</v>
      </c>
    </row>
    <row r="16" spans="1:14">
      <c r="A16">
        <v>1913</v>
      </c>
      <c r="B16" t="s">
        <v>257</v>
      </c>
      <c r="C16" t="s">
        <v>231</v>
      </c>
      <c r="D16">
        <v>1861</v>
      </c>
      <c r="E16">
        <f t="shared" si="0"/>
        <v>52</v>
      </c>
      <c r="F16" t="s">
        <v>85</v>
      </c>
      <c r="G16" t="s">
        <v>86</v>
      </c>
      <c r="J16" t="str">
        <f t="shared" si="1"/>
        <v>0.5</v>
      </c>
      <c r="K16">
        <f t="shared" si="2"/>
        <v>1</v>
      </c>
    </row>
    <row r="17" spans="1:11">
      <c r="A17">
        <v>1914</v>
      </c>
    </row>
    <row r="18" spans="1:11">
      <c r="A18">
        <v>1915</v>
      </c>
      <c r="B18" t="s">
        <v>258</v>
      </c>
      <c r="C18" t="s">
        <v>239</v>
      </c>
      <c r="D18">
        <v>1866</v>
      </c>
      <c r="E18">
        <f>A18-D18</f>
        <v>49</v>
      </c>
      <c r="F18" t="s">
        <v>85</v>
      </c>
      <c r="G18" t="s">
        <v>91</v>
      </c>
      <c r="J18" t="str">
        <f t="shared" si="1"/>
        <v>3</v>
      </c>
      <c r="K18">
        <f t="shared" si="2"/>
        <v>6</v>
      </c>
    </row>
    <row r="19" spans="1:11">
      <c r="A19">
        <v>1916</v>
      </c>
      <c r="B19" t="s">
        <v>259</v>
      </c>
      <c r="C19" t="s">
        <v>252</v>
      </c>
      <c r="D19">
        <v>1859</v>
      </c>
      <c r="E19">
        <f>A19-D19</f>
        <v>57</v>
      </c>
      <c r="F19" t="s">
        <v>85</v>
      </c>
      <c r="G19" t="s">
        <v>86</v>
      </c>
      <c r="J19" t="str">
        <f t="shared" si="1"/>
        <v>0.5</v>
      </c>
      <c r="K19">
        <f t="shared" si="2"/>
        <v>1</v>
      </c>
    </row>
    <row r="20" spans="1:11">
      <c r="A20">
        <v>1917</v>
      </c>
      <c r="B20" t="s">
        <v>260</v>
      </c>
      <c r="C20" t="s">
        <v>261</v>
      </c>
      <c r="D20">
        <v>1857</v>
      </c>
      <c r="E20">
        <f>A20-D20</f>
        <v>60</v>
      </c>
      <c r="F20" t="s">
        <v>85</v>
      </c>
      <c r="G20" t="s">
        <v>89</v>
      </c>
      <c r="H20" t="s">
        <v>175</v>
      </c>
      <c r="J20" t="str">
        <f t="shared" si="1"/>
        <v>1</v>
      </c>
      <c r="K20">
        <f t="shared" si="2"/>
        <v>2</v>
      </c>
    </row>
    <row r="21" spans="1:11">
      <c r="A21">
        <v>1917</v>
      </c>
      <c r="B21" t="s">
        <v>262</v>
      </c>
      <c r="C21" t="s">
        <v>261</v>
      </c>
      <c r="D21">
        <v>1857</v>
      </c>
      <c r="E21">
        <f t="shared" ref="E21" si="4">A21-D21</f>
        <v>60</v>
      </c>
      <c r="F21" t="s">
        <v>85</v>
      </c>
      <c r="G21" t="s">
        <v>86</v>
      </c>
      <c r="J21" t="str">
        <f t="shared" si="1"/>
        <v>0.5</v>
      </c>
      <c r="K21">
        <f t="shared" si="2"/>
        <v>1</v>
      </c>
    </row>
    <row r="22" spans="1:11">
      <c r="A22">
        <v>1918</v>
      </c>
    </row>
    <row r="23" spans="1:11">
      <c r="A23">
        <v>1919</v>
      </c>
      <c r="B23" t="s">
        <v>263</v>
      </c>
      <c r="C23" t="s">
        <v>264</v>
      </c>
      <c r="D23">
        <v>1845</v>
      </c>
      <c r="E23">
        <f t="shared" ref="E23:E53" si="5">A23-D23</f>
        <v>74</v>
      </c>
      <c r="F23" t="s">
        <v>85</v>
      </c>
      <c r="G23" t="s">
        <v>117</v>
      </c>
      <c r="J23" t="str">
        <f t="shared" si="1"/>
        <v>2.5</v>
      </c>
      <c r="K23">
        <f t="shared" si="2"/>
        <v>5</v>
      </c>
    </row>
    <row r="24" spans="1:11">
      <c r="A24">
        <v>1920</v>
      </c>
      <c r="B24" t="s">
        <v>265</v>
      </c>
      <c r="C24" t="s">
        <v>242</v>
      </c>
      <c r="D24">
        <v>1859</v>
      </c>
      <c r="E24">
        <f t="shared" si="5"/>
        <v>61</v>
      </c>
      <c r="F24" t="s">
        <v>85</v>
      </c>
      <c r="J24" t="str">
        <f t="shared" si="1"/>
        <v>0</v>
      </c>
      <c r="K24">
        <f t="shared" si="2"/>
        <v>0</v>
      </c>
    </row>
    <row r="25" spans="1:11">
      <c r="A25">
        <v>1921</v>
      </c>
      <c r="B25" t="s">
        <v>266</v>
      </c>
      <c r="C25" t="s">
        <v>239</v>
      </c>
      <c r="D25">
        <v>1844</v>
      </c>
      <c r="E25">
        <f t="shared" si="5"/>
        <v>77</v>
      </c>
      <c r="F25" t="s">
        <v>85</v>
      </c>
      <c r="J25" t="str">
        <f t="shared" si="1"/>
        <v>0</v>
      </c>
      <c r="K25">
        <f t="shared" si="2"/>
        <v>0</v>
      </c>
    </row>
    <row r="26" spans="1:11">
      <c r="A26">
        <v>1922</v>
      </c>
      <c r="B26" t="s">
        <v>267</v>
      </c>
      <c r="C26" t="s">
        <v>245</v>
      </c>
      <c r="D26">
        <v>1866</v>
      </c>
      <c r="E26">
        <f t="shared" si="5"/>
        <v>56</v>
      </c>
      <c r="F26" t="s">
        <v>85</v>
      </c>
      <c r="G26" t="s">
        <v>86</v>
      </c>
      <c r="J26" t="str">
        <f t="shared" si="1"/>
        <v>0.5</v>
      </c>
      <c r="K26">
        <f t="shared" si="2"/>
        <v>1</v>
      </c>
    </row>
    <row r="27" spans="1:11">
      <c r="A27">
        <v>1923</v>
      </c>
      <c r="B27" t="s">
        <v>268</v>
      </c>
      <c r="C27" t="s">
        <v>178</v>
      </c>
      <c r="D27">
        <v>1865</v>
      </c>
      <c r="E27">
        <f t="shared" si="5"/>
        <v>58</v>
      </c>
      <c r="F27" t="s">
        <v>85</v>
      </c>
      <c r="G27" t="s">
        <v>89</v>
      </c>
      <c r="J27" t="str">
        <f t="shared" si="1"/>
        <v>1</v>
      </c>
      <c r="K27">
        <f t="shared" si="2"/>
        <v>2</v>
      </c>
    </row>
    <row r="28" spans="1:11">
      <c r="A28">
        <v>1924</v>
      </c>
      <c r="B28" t="s">
        <v>269</v>
      </c>
      <c r="C28" t="s">
        <v>143</v>
      </c>
      <c r="D28">
        <v>1867</v>
      </c>
      <c r="E28">
        <f t="shared" si="5"/>
        <v>57</v>
      </c>
      <c r="F28" t="s">
        <v>85</v>
      </c>
      <c r="J28" t="str">
        <f t="shared" si="1"/>
        <v>0</v>
      </c>
      <c r="K28">
        <f t="shared" si="2"/>
        <v>0</v>
      </c>
    </row>
    <row r="29" spans="1:11">
      <c r="A29">
        <v>1925</v>
      </c>
      <c r="B29" t="s">
        <v>270</v>
      </c>
      <c r="C29" t="s">
        <v>178</v>
      </c>
      <c r="D29">
        <v>1856</v>
      </c>
      <c r="E29">
        <f t="shared" si="5"/>
        <v>69</v>
      </c>
      <c r="F29" t="s">
        <v>85</v>
      </c>
      <c r="J29" t="str">
        <f t="shared" si="1"/>
        <v>0</v>
      </c>
      <c r="K29">
        <f t="shared" si="2"/>
        <v>0</v>
      </c>
    </row>
    <row r="30" spans="1:11">
      <c r="A30">
        <v>1926</v>
      </c>
      <c r="B30" t="s">
        <v>271</v>
      </c>
      <c r="C30" t="s">
        <v>247</v>
      </c>
      <c r="D30">
        <v>1871</v>
      </c>
      <c r="E30">
        <f t="shared" si="5"/>
        <v>55</v>
      </c>
      <c r="F30" t="s">
        <v>88</v>
      </c>
      <c r="J30" t="str">
        <f t="shared" si="1"/>
        <v>0</v>
      </c>
      <c r="K30">
        <f t="shared" si="2"/>
        <v>0</v>
      </c>
    </row>
    <row r="31" spans="1:11">
      <c r="A31">
        <v>1927</v>
      </c>
      <c r="B31" t="s">
        <v>272</v>
      </c>
      <c r="C31" t="s">
        <v>239</v>
      </c>
      <c r="D31">
        <v>1859</v>
      </c>
      <c r="E31">
        <f t="shared" si="5"/>
        <v>68</v>
      </c>
      <c r="F31" t="s">
        <v>85</v>
      </c>
      <c r="G31" t="s">
        <v>89</v>
      </c>
      <c r="J31" t="str">
        <f t="shared" si="1"/>
        <v>1</v>
      </c>
      <c r="K31">
        <f t="shared" si="2"/>
        <v>2</v>
      </c>
    </row>
    <row r="32" spans="1:11">
      <c r="A32">
        <v>1928</v>
      </c>
      <c r="B32" t="s">
        <v>273</v>
      </c>
      <c r="C32" t="s">
        <v>242</v>
      </c>
      <c r="D32">
        <v>1882</v>
      </c>
      <c r="E32">
        <f t="shared" si="5"/>
        <v>46</v>
      </c>
      <c r="F32" t="s">
        <v>88</v>
      </c>
      <c r="J32" t="str">
        <f t="shared" si="1"/>
        <v>0</v>
      </c>
      <c r="K32">
        <f t="shared" si="2"/>
        <v>0</v>
      </c>
    </row>
    <row r="33" spans="1:11">
      <c r="A33">
        <v>1929</v>
      </c>
      <c r="B33" t="s">
        <v>274</v>
      </c>
      <c r="C33" t="s">
        <v>175</v>
      </c>
      <c r="D33">
        <v>1875</v>
      </c>
      <c r="E33">
        <f t="shared" si="5"/>
        <v>54</v>
      </c>
      <c r="F33" t="s">
        <v>85</v>
      </c>
      <c r="G33" t="s">
        <v>86</v>
      </c>
      <c r="J33" t="str">
        <f t="shared" si="1"/>
        <v>0.5</v>
      </c>
      <c r="K33">
        <f t="shared" si="2"/>
        <v>1</v>
      </c>
    </row>
    <row r="34" spans="1:11">
      <c r="A34">
        <v>1930</v>
      </c>
      <c r="B34" t="s">
        <v>8</v>
      </c>
      <c r="C34" t="s">
        <v>275</v>
      </c>
      <c r="D34">
        <v>1885</v>
      </c>
      <c r="E34">
        <f t="shared" si="5"/>
        <v>45</v>
      </c>
      <c r="F34" t="s">
        <v>85</v>
      </c>
      <c r="G34" t="s">
        <v>86</v>
      </c>
      <c r="J34" t="str">
        <f t="shared" si="1"/>
        <v>0.5</v>
      </c>
      <c r="K34">
        <f t="shared" si="2"/>
        <v>1</v>
      </c>
    </row>
    <row r="35" spans="1:11">
      <c r="A35">
        <v>1931</v>
      </c>
      <c r="B35" t="s">
        <v>276</v>
      </c>
      <c r="C35" t="s">
        <v>252</v>
      </c>
      <c r="D35">
        <v>1864</v>
      </c>
      <c r="E35">
        <f t="shared" si="5"/>
        <v>67</v>
      </c>
      <c r="F35" t="s">
        <v>85</v>
      </c>
      <c r="G35" t="s">
        <v>89</v>
      </c>
      <c r="J35" t="str">
        <f t="shared" si="1"/>
        <v>1</v>
      </c>
      <c r="K35">
        <f t="shared" si="2"/>
        <v>2</v>
      </c>
    </row>
    <row r="36" spans="1:11">
      <c r="A36">
        <v>1932</v>
      </c>
      <c r="B36" t="s">
        <v>277</v>
      </c>
      <c r="C36" t="s">
        <v>225</v>
      </c>
      <c r="D36">
        <v>1867</v>
      </c>
      <c r="E36">
        <f t="shared" si="5"/>
        <v>65</v>
      </c>
      <c r="F36" t="s">
        <v>85</v>
      </c>
      <c r="G36" t="s">
        <v>117</v>
      </c>
      <c r="J36" t="str">
        <f t="shared" si="1"/>
        <v>2.5</v>
      </c>
      <c r="K36">
        <f t="shared" si="2"/>
        <v>5</v>
      </c>
    </row>
    <row r="37" spans="1:11">
      <c r="A37">
        <v>1933</v>
      </c>
      <c r="B37" t="s">
        <v>278</v>
      </c>
      <c r="C37" t="s">
        <v>279</v>
      </c>
      <c r="D37">
        <v>1870</v>
      </c>
      <c r="E37">
        <f t="shared" si="5"/>
        <v>63</v>
      </c>
      <c r="F37" t="s">
        <v>85</v>
      </c>
      <c r="H37" t="s">
        <v>239</v>
      </c>
      <c r="J37" t="str">
        <f t="shared" si="1"/>
        <v>0</v>
      </c>
      <c r="K37">
        <f t="shared" si="2"/>
        <v>0</v>
      </c>
    </row>
    <row r="38" spans="1:11">
      <c r="A38">
        <v>1934</v>
      </c>
      <c r="B38" t="s">
        <v>280</v>
      </c>
      <c r="C38" t="s">
        <v>247</v>
      </c>
      <c r="D38">
        <v>1867</v>
      </c>
      <c r="E38">
        <f t="shared" si="5"/>
        <v>67</v>
      </c>
      <c r="F38" t="s">
        <v>85</v>
      </c>
      <c r="G38" t="s">
        <v>91</v>
      </c>
      <c r="J38" t="str">
        <f t="shared" si="1"/>
        <v>3</v>
      </c>
      <c r="K38">
        <f t="shared" si="2"/>
        <v>6</v>
      </c>
    </row>
    <row r="39" spans="1:11">
      <c r="A39">
        <v>1935</v>
      </c>
      <c r="E39">
        <f t="shared" si="5"/>
        <v>1935</v>
      </c>
    </row>
    <row r="40" spans="1:11">
      <c r="A40">
        <v>1936</v>
      </c>
      <c r="B40" t="s">
        <v>281</v>
      </c>
      <c r="C40" t="s">
        <v>275</v>
      </c>
      <c r="D40">
        <v>1888</v>
      </c>
      <c r="E40">
        <f t="shared" si="5"/>
        <v>48</v>
      </c>
      <c r="F40" t="s">
        <v>85</v>
      </c>
      <c r="G40" t="s">
        <v>86</v>
      </c>
      <c r="J40" t="str">
        <f t="shared" si="1"/>
        <v>0.5</v>
      </c>
      <c r="K40">
        <f t="shared" si="2"/>
        <v>1</v>
      </c>
    </row>
    <row r="41" spans="1:11">
      <c r="A41">
        <v>1937</v>
      </c>
      <c r="B41" t="s">
        <v>282</v>
      </c>
      <c r="C41" t="s">
        <v>239</v>
      </c>
      <c r="D41">
        <v>1881</v>
      </c>
      <c r="E41">
        <f t="shared" si="5"/>
        <v>56</v>
      </c>
      <c r="F41" t="s">
        <v>85</v>
      </c>
      <c r="G41" t="s">
        <v>89</v>
      </c>
      <c r="J41" t="str">
        <f t="shared" si="1"/>
        <v>1</v>
      </c>
      <c r="K41">
        <f t="shared" si="2"/>
        <v>2</v>
      </c>
    </row>
    <row r="42" spans="1:11">
      <c r="A42">
        <v>1938</v>
      </c>
      <c r="B42" t="s">
        <v>13</v>
      </c>
      <c r="C42" t="s">
        <v>275</v>
      </c>
      <c r="D42">
        <v>1892</v>
      </c>
      <c r="E42">
        <f t="shared" si="5"/>
        <v>46</v>
      </c>
      <c r="F42" t="s">
        <v>88</v>
      </c>
      <c r="G42" t="s">
        <v>89</v>
      </c>
      <c r="J42" t="str">
        <f t="shared" si="1"/>
        <v>1</v>
      </c>
      <c r="K42">
        <f t="shared" si="2"/>
        <v>2</v>
      </c>
    </row>
    <row r="43" spans="1:11">
      <c r="A43">
        <v>1939</v>
      </c>
      <c r="B43" t="s">
        <v>283</v>
      </c>
      <c r="C43" t="s">
        <v>284</v>
      </c>
      <c r="D43">
        <v>1888</v>
      </c>
      <c r="E43">
        <f t="shared" si="5"/>
        <v>51</v>
      </c>
      <c r="F43" t="s">
        <v>85</v>
      </c>
      <c r="G43" t="s">
        <v>86</v>
      </c>
      <c r="J43" t="str">
        <f t="shared" si="1"/>
        <v>0.5</v>
      </c>
      <c r="K43">
        <f t="shared" si="2"/>
        <v>1</v>
      </c>
    </row>
    <row r="44" spans="1:11">
      <c r="A44">
        <v>1940</v>
      </c>
      <c r="E44">
        <f t="shared" si="5"/>
        <v>1940</v>
      </c>
    </row>
    <row r="45" spans="1:11">
      <c r="A45">
        <v>1941</v>
      </c>
      <c r="E45">
        <f t="shared" si="5"/>
        <v>1941</v>
      </c>
    </row>
    <row r="46" spans="1:11">
      <c r="A46">
        <v>1942</v>
      </c>
      <c r="E46">
        <f t="shared" si="5"/>
        <v>1942</v>
      </c>
    </row>
    <row r="47" spans="1:11">
      <c r="A47">
        <v>1943</v>
      </c>
      <c r="E47">
        <f t="shared" si="5"/>
        <v>1943</v>
      </c>
    </row>
    <row r="48" spans="1:11">
      <c r="A48">
        <v>1944</v>
      </c>
      <c r="B48" t="s">
        <v>285</v>
      </c>
      <c r="C48" t="s">
        <v>261</v>
      </c>
      <c r="D48">
        <v>1873</v>
      </c>
      <c r="E48">
        <f t="shared" si="5"/>
        <v>71</v>
      </c>
      <c r="F48" t="s">
        <v>85</v>
      </c>
      <c r="G48" t="s">
        <v>86</v>
      </c>
      <c r="J48" t="str">
        <f t="shared" si="1"/>
        <v>0.5</v>
      </c>
      <c r="K48">
        <f t="shared" si="2"/>
        <v>1</v>
      </c>
    </row>
    <row r="49" spans="1:11">
      <c r="A49">
        <v>1945</v>
      </c>
      <c r="B49" t="s">
        <v>286</v>
      </c>
      <c r="C49" t="s">
        <v>287</v>
      </c>
      <c r="D49">
        <v>1889</v>
      </c>
      <c r="E49">
        <f t="shared" si="5"/>
        <v>56</v>
      </c>
      <c r="F49" t="s">
        <v>88</v>
      </c>
      <c r="J49" t="str">
        <f t="shared" si="1"/>
        <v>0</v>
      </c>
      <c r="K49">
        <f t="shared" si="2"/>
        <v>0</v>
      </c>
    </row>
    <row r="50" spans="1:11">
      <c r="A50">
        <v>1946</v>
      </c>
      <c r="B50" t="s">
        <v>288</v>
      </c>
      <c r="C50" t="s">
        <v>175</v>
      </c>
      <c r="D50">
        <v>1877</v>
      </c>
      <c r="E50">
        <f t="shared" si="5"/>
        <v>69</v>
      </c>
      <c r="F50" t="s">
        <v>85</v>
      </c>
      <c r="H50" t="s">
        <v>264</v>
      </c>
      <c r="J50" t="str">
        <f t="shared" si="1"/>
        <v>0</v>
      </c>
      <c r="K50">
        <f t="shared" si="2"/>
        <v>0</v>
      </c>
    </row>
    <row r="51" spans="1:11">
      <c r="A51">
        <v>1947</v>
      </c>
      <c r="B51" t="s">
        <v>289</v>
      </c>
      <c r="C51" t="s">
        <v>239</v>
      </c>
      <c r="D51">
        <v>1869</v>
      </c>
      <c r="E51">
        <f t="shared" si="5"/>
        <v>78</v>
      </c>
      <c r="F51" t="s">
        <v>85</v>
      </c>
      <c r="J51" t="str">
        <f t="shared" si="1"/>
        <v>0</v>
      </c>
      <c r="K51">
        <f t="shared" si="2"/>
        <v>0</v>
      </c>
    </row>
    <row r="52" spans="1:11">
      <c r="A52">
        <v>1948</v>
      </c>
      <c r="B52" t="s">
        <v>290</v>
      </c>
      <c r="C52" t="s">
        <v>275</v>
      </c>
      <c r="D52">
        <v>1888</v>
      </c>
      <c r="E52">
        <f t="shared" si="5"/>
        <v>60</v>
      </c>
      <c r="F52" t="s">
        <v>85</v>
      </c>
      <c r="G52" t="s">
        <v>157</v>
      </c>
      <c r="H52" t="s">
        <v>225</v>
      </c>
      <c r="J52" t="str">
        <f t="shared" si="1"/>
        <v>2</v>
      </c>
      <c r="K52">
        <f t="shared" si="2"/>
        <v>4</v>
      </c>
    </row>
    <row r="53" spans="1:11">
      <c r="A53">
        <v>1949</v>
      </c>
      <c r="B53" t="s">
        <v>36</v>
      </c>
      <c r="C53" t="s">
        <v>275</v>
      </c>
      <c r="D53">
        <v>1897</v>
      </c>
      <c r="E53">
        <f t="shared" si="5"/>
        <v>52</v>
      </c>
      <c r="F53" t="s">
        <v>85</v>
      </c>
      <c r="G53" t="s">
        <v>86</v>
      </c>
      <c r="J53" t="str">
        <f t="shared" si="1"/>
        <v>0.5</v>
      </c>
      <c r="K53">
        <f t="shared" si="2"/>
        <v>1</v>
      </c>
    </row>
    <row r="54" spans="1:11">
      <c r="A54">
        <v>1950</v>
      </c>
      <c r="B54" t="s">
        <v>291</v>
      </c>
      <c r="C54" t="s">
        <v>225</v>
      </c>
      <c r="D54">
        <v>1872</v>
      </c>
      <c r="E54">
        <f t="shared" ref="E54:E85" si="6">A54-D54</f>
        <v>78</v>
      </c>
      <c r="F54" t="s">
        <v>85</v>
      </c>
      <c r="G54" t="s">
        <v>89</v>
      </c>
      <c r="J54" t="str">
        <f t="shared" si="1"/>
        <v>1</v>
      </c>
      <c r="K54">
        <f t="shared" si="2"/>
        <v>2</v>
      </c>
    </row>
    <row r="55" spans="1:11">
      <c r="A55">
        <v>1951</v>
      </c>
      <c r="B55" t="s">
        <v>292</v>
      </c>
      <c r="C55" t="s">
        <v>252</v>
      </c>
      <c r="D55">
        <v>1891</v>
      </c>
      <c r="E55">
        <f t="shared" si="6"/>
        <v>60</v>
      </c>
      <c r="F55" t="s">
        <v>85</v>
      </c>
      <c r="G55" t="s">
        <v>86</v>
      </c>
      <c r="J55" t="str">
        <f t="shared" si="1"/>
        <v>0.5</v>
      </c>
      <c r="K55">
        <f t="shared" si="2"/>
        <v>1</v>
      </c>
    </row>
    <row r="56" spans="1:11">
      <c r="A56">
        <v>1952</v>
      </c>
      <c r="B56" t="s">
        <v>293</v>
      </c>
      <c r="C56" t="s">
        <v>239</v>
      </c>
      <c r="D56">
        <v>1885</v>
      </c>
      <c r="E56">
        <f t="shared" si="6"/>
        <v>67</v>
      </c>
      <c r="F56" t="s">
        <v>85</v>
      </c>
      <c r="G56" t="s">
        <v>89</v>
      </c>
      <c r="J56" t="str">
        <f t="shared" si="1"/>
        <v>1</v>
      </c>
      <c r="K56">
        <f t="shared" si="2"/>
        <v>2</v>
      </c>
    </row>
    <row r="57" spans="1:11">
      <c r="A57">
        <v>1953</v>
      </c>
      <c r="B57" t="s">
        <v>294</v>
      </c>
      <c r="C57" t="s">
        <v>225</v>
      </c>
      <c r="D57">
        <v>1874</v>
      </c>
      <c r="E57">
        <f t="shared" si="6"/>
        <v>79</v>
      </c>
      <c r="F57" t="s">
        <v>85</v>
      </c>
      <c r="G57" t="s">
        <v>297</v>
      </c>
      <c r="J57" t="str">
        <f t="shared" si="1"/>
        <v>0</v>
      </c>
      <c r="K57">
        <f t="shared" si="2"/>
        <v>0</v>
      </c>
    </row>
    <row r="58" spans="1:11">
      <c r="A58">
        <v>1954</v>
      </c>
      <c r="B58" t="s">
        <v>35</v>
      </c>
      <c r="C58" t="s">
        <v>275</v>
      </c>
      <c r="D58">
        <v>1899</v>
      </c>
      <c r="E58">
        <f t="shared" si="6"/>
        <v>55</v>
      </c>
      <c r="F58" t="s">
        <v>85</v>
      </c>
      <c r="J58" t="str">
        <f t="shared" si="1"/>
        <v>0</v>
      </c>
      <c r="K58">
        <f t="shared" si="2"/>
        <v>0</v>
      </c>
    </row>
    <row r="59" spans="1:11">
      <c r="A59">
        <v>1955</v>
      </c>
      <c r="B59" t="s">
        <v>295</v>
      </c>
      <c r="C59" t="s">
        <v>296</v>
      </c>
      <c r="D59">
        <v>1902</v>
      </c>
      <c r="E59">
        <f t="shared" si="6"/>
        <v>53</v>
      </c>
      <c r="F59" t="s">
        <v>85</v>
      </c>
      <c r="J59" t="str">
        <f t="shared" si="1"/>
        <v>0</v>
      </c>
      <c r="K59">
        <f t="shared" si="2"/>
        <v>0</v>
      </c>
    </row>
    <row r="60" spans="1:11">
      <c r="A60">
        <v>1956</v>
      </c>
      <c r="B60" t="s">
        <v>298</v>
      </c>
      <c r="C60" t="s">
        <v>245</v>
      </c>
      <c r="D60">
        <v>1881</v>
      </c>
      <c r="E60">
        <f t="shared" si="6"/>
        <v>75</v>
      </c>
      <c r="F60" t="s">
        <v>85</v>
      </c>
      <c r="G60" t="s">
        <v>117</v>
      </c>
      <c r="J60" t="str">
        <f t="shared" si="1"/>
        <v>2.5</v>
      </c>
      <c r="K60">
        <f t="shared" si="2"/>
        <v>5</v>
      </c>
    </row>
    <row r="61" spans="1:11">
      <c r="A61">
        <v>1957</v>
      </c>
      <c r="B61" t="s">
        <v>299</v>
      </c>
      <c r="C61" t="s">
        <v>300</v>
      </c>
      <c r="D61">
        <v>1913</v>
      </c>
      <c r="E61">
        <f t="shared" si="6"/>
        <v>44</v>
      </c>
      <c r="F61" t="s">
        <v>85</v>
      </c>
      <c r="G61" t="s">
        <v>157</v>
      </c>
      <c r="H61" t="s">
        <v>239</v>
      </c>
      <c r="J61" t="str">
        <f t="shared" si="1"/>
        <v>2</v>
      </c>
      <c r="K61">
        <f t="shared" si="2"/>
        <v>4</v>
      </c>
    </row>
    <row r="62" spans="1:11">
      <c r="A62">
        <v>1958</v>
      </c>
      <c r="B62" t="s">
        <v>301</v>
      </c>
      <c r="C62" t="s">
        <v>279</v>
      </c>
      <c r="D62">
        <v>1890</v>
      </c>
      <c r="E62">
        <f t="shared" si="6"/>
        <v>68</v>
      </c>
      <c r="F62" t="s">
        <v>85</v>
      </c>
      <c r="G62" t="s">
        <v>86</v>
      </c>
      <c r="I62" t="s">
        <v>302</v>
      </c>
      <c r="J62" t="str">
        <f t="shared" si="1"/>
        <v>0.5</v>
      </c>
      <c r="K62">
        <f t="shared" si="2"/>
        <v>1</v>
      </c>
    </row>
    <row r="63" spans="1:11">
      <c r="A63">
        <v>1959</v>
      </c>
      <c r="B63" t="s">
        <v>303</v>
      </c>
      <c r="C63" t="s">
        <v>247</v>
      </c>
      <c r="D63">
        <v>1901</v>
      </c>
      <c r="E63">
        <f t="shared" si="6"/>
        <v>58</v>
      </c>
      <c r="F63" t="s">
        <v>85</v>
      </c>
      <c r="G63" t="s">
        <v>86</v>
      </c>
      <c r="J63" t="str">
        <f t="shared" si="1"/>
        <v>0.5</v>
      </c>
      <c r="K63">
        <f t="shared" si="2"/>
        <v>1</v>
      </c>
    </row>
    <row r="64" spans="1:11">
      <c r="A64">
        <v>1960</v>
      </c>
      <c r="B64" t="s">
        <v>304</v>
      </c>
      <c r="C64" t="s">
        <v>305</v>
      </c>
      <c r="D64">
        <v>1887</v>
      </c>
      <c r="E64">
        <f t="shared" si="6"/>
        <v>73</v>
      </c>
      <c r="F64" t="s">
        <v>85</v>
      </c>
      <c r="G64" t="s">
        <v>117</v>
      </c>
      <c r="H64" t="s">
        <v>239</v>
      </c>
      <c r="J64" t="str">
        <f t="shared" si="1"/>
        <v>2.5</v>
      </c>
      <c r="K64">
        <f t="shared" si="2"/>
        <v>5</v>
      </c>
    </row>
    <row r="65" spans="1:11">
      <c r="A65">
        <v>1961</v>
      </c>
      <c r="B65" t="s">
        <v>306</v>
      </c>
      <c r="C65" t="s">
        <v>307</v>
      </c>
      <c r="D65">
        <v>1892</v>
      </c>
      <c r="E65">
        <f t="shared" si="6"/>
        <v>69</v>
      </c>
      <c r="F65" t="s">
        <v>85</v>
      </c>
      <c r="G65" t="s">
        <v>91</v>
      </c>
      <c r="H65" t="s">
        <v>308</v>
      </c>
      <c r="J65" t="str">
        <f t="shared" si="1"/>
        <v>3</v>
      </c>
      <c r="K65">
        <f t="shared" si="2"/>
        <v>6</v>
      </c>
    </row>
    <row r="66" spans="1:11">
      <c r="A66">
        <v>1962</v>
      </c>
      <c r="B66" t="s">
        <v>21</v>
      </c>
      <c r="C66" t="s">
        <v>275</v>
      </c>
      <c r="D66">
        <v>1902</v>
      </c>
      <c r="E66">
        <f t="shared" si="6"/>
        <v>60</v>
      </c>
      <c r="F66" t="s">
        <v>85</v>
      </c>
      <c r="G66" t="s">
        <v>86</v>
      </c>
      <c r="J66" t="str">
        <f t="shared" si="1"/>
        <v>0.5</v>
      </c>
      <c r="K66">
        <f t="shared" si="2"/>
        <v>1</v>
      </c>
    </row>
    <row r="67" spans="1:11">
      <c r="A67">
        <v>1963</v>
      </c>
      <c r="B67" t="s">
        <v>309</v>
      </c>
      <c r="C67" t="s">
        <v>311</v>
      </c>
      <c r="D67">
        <v>1900</v>
      </c>
      <c r="E67">
        <f t="shared" si="6"/>
        <v>63</v>
      </c>
      <c r="F67" t="s">
        <v>85</v>
      </c>
      <c r="G67" t="s">
        <v>117</v>
      </c>
      <c r="H67" t="s">
        <v>310</v>
      </c>
      <c r="J67" t="str">
        <f t="shared" si="1"/>
        <v>2.5</v>
      </c>
      <c r="K67">
        <f t="shared" si="2"/>
        <v>5</v>
      </c>
    </row>
    <row r="68" spans="1:11">
      <c r="A68">
        <v>1964</v>
      </c>
      <c r="B68" t="s">
        <v>312</v>
      </c>
      <c r="C68" t="s">
        <v>239</v>
      </c>
      <c r="D68">
        <v>1905</v>
      </c>
      <c r="E68">
        <f t="shared" si="6"/>
        <v>59</v>
      </c>
      <c r="F68" t="s">
        <v>85</v>
      </c>
      <c r="G68" t="s">
        <v>91</v>
      </c>
      <c r="J68" t="str">
        <f t="shared" ref="J68:J117" si="7">IF(G68="partial","0.5",IF(G68="BA","1",IF(G68="MFA","2",IF(G68="JD","2.5",IF(G68="PhD","3","0")))))</f>
        <v>3</v>
      </c>
      <c r="K68">
        <f t="shared" ref="K68:K121" si="8">2*J68</f>
        <v>6</v>
      </c>
    </row>
    <row r="69" spans="1:11">
      <c r="A69">
        <v>1965</v>
      </c>
      <c r="B69" t="s">
        <v>313</v>
      </c>
      <c r="C69" t="s">
        <v>279</v>
      </c>
      <c r="D69">
        <v>1905</v>
      </c>
      <c r="E69">
        <f t="shared" si="6"/>
        <v>60</v>
      </c>
      <c r="F69" t="s">
        <v>85</v>
      </c>
      <c r="J69" t="str">
        <f t="shared" si="7"/>
        <v>0</v>
      </c>
      <c r="K69">
        <f t="shared" si="8"/>
        <v>0</v>
      </c>
    </row>
    <row r="70" spans="1:11">
      <c r="A70">
        <v>1966</v>
      </c>
      <c r="B70" t="s">
        <v>314</v>
      </c>
      <c r="C70" t="s">
        <v>315</v>
      </c>
      <c r="D70">
        <v>1888</v>
      </c>
      <c r="E70">
        <f t="shared" si="6"/>
        <v>78</v>
      </c>
      <c r="F70" t="s">
        <v>85</v>
      </c>
      <c r="H70" t="s">
        <v>316</v>
      </c>
      <c r="J70" t="str">
        <f t="shared" si="7"/>
        <v>0</v>
      </c>
      <c r="K70">
        <f t="shared" si="8"/>
        <v>0</v>
      </c>
    </row>
    <row r="71" spans="1:11">
      <c r="A71">
        <v>1966</v>
      </c>
      <c r="B71" t="s">
        <v>317</v>
      </c>
      <c r="C71" t="s">
        <v>175</v>
      </c>
      <c r="D71">
        <v>1891</v>
      </c>
      <c r="E71">
        <f t="shared" si="6"/>
        <v>75</v>
      </c>
      <c r="F71" t="s">
        <v>88</v>
      </c>
      <c r="H71" t="s">
        <v>252</v>
      </c>
      <c r="J71" t="str">
        <f t="shared" si="7"/>
        <v>0</v>
      </c>
      <c r="K71">
        <f t="shared" si="8"/>
        <v>0</v>
      </c>
    </row>
    <row r="72" spans="1:11">
      <c r="A72">
        <v>1967</v>
      </c>
      <c r="B72" t="s">
        <v>318</v>
      </c>
      <c r="C72" t="s">
        <v>319</v>
      </c>
      <c r="D72">
        <v>1899</v>
      </c>
      <c r="E72">
        <f t="shared" si="6"/>
        <v>68</v>
      </c>
      <c r="F72" t="s">
        <v>85</v>
      </c>
      <c r="G72" t="s">
        <v>117</v>
      </c>
      <c r="H72" t="s">
        <v>287</v>
      </c>
      <c r="I72" t="s">
        <v>320</v>
      </c>
      <c r="J72" t="str">
        <f t="shared" si="7"/>
        <v>2.5</v>
      </c>
      <c r="K72">
        <f t="shared" si="8"/>
        <v>5</v>
      </c>
    </row>
    <row r="73" spans="1:11">
      <c r="A73">
        <v>1968</v>
      </c>
      <c r="B73" t="s">
        <v>321</v>
      </c>
      <c r="C73" t="s">
        <v>233</v>
      </c>
      <c r="D73">
        <v>1899</v>
      </c>
      <c r="E73">
        <f t="shared" si="6"/>
        <v>69</v>
      </c>
      <c r="F73" t="s">
        <v>85</v>
      </c>
      <c r="G73" t="s">
        <v>89</v>
      </c>
      <c r="J73" t="str">
        <f t="shared" si="7"/>
        <v>1</v>
      </c>
      <c r="K73">
        <f t="shared" si="8"/>
        <v>2</v>
      </c>
    </row>
    <row r="74" spans="1:11">
      <c r="A74">
        <v>1969</v>
      </c>
      <c r="B74" t="s">
        <v>322</v>
      </c>
      <c r="C74" t="s">
        <v>178</v>
      </c>
      <c r="D74">
        <v>1906</v>
      </c>
      <c r="E74">
        <f t="shared" si="6"/>
        <v>63</v>
      </c>
      <c r="F74" t="s">
        <v>85</v>
      </c>
      <c r="G74" t="s">
        <v>89</v>
      </c>
      <c r="H74" t="s">
        <v>239</v>
      </c>
      <c r="J74" t="str">
        <f t="shared" si="7"/>
        <v>1</v>
      </c>
      <c r="K74">
        <f t="shared" si="8"/>
        <v>2</v>
      </c>
    </row>
    <row r="75" spans="1:11">
      <c r="A75">
        <v>1970</v>
      </c>
      <c r="B75" t="s">
        <v>323</v>
      </c>
      <c r="C75" t="s">
        <v>279</v>
      </c>
      <c r="D75">
        <v>1918</v>
      </c>
      <c r="E75">
        <f t="shared" si="6"/>
        <v>52</v>
      </c>
      <c r="F75" t="s">
        <v>85</v>
      </c>
      <c r="G75" t="s">
        <v>89</v>
      </c>
      <c r="J75" t="str">
        <f t="shared" si="7"/>
        <v>1</v>
      </c>
      <c r="K75">
        <f t="shared" si="8"/>
        <v>2</v>
      </c>
    </row>
    <row r="76" spans="1:11">
      <c r="A76">
        <v>1971</v>
      </c>
      <c r="B76" t="s">
        <v>324</v>
      </c>
      <c r="C76" t="s">
        <v>287</v>
      </c>
      <c r="D76">
        <v>1904</v>
      </c>
      <c r="E76">
        <f t="shared" si="6"/>
        <v>67</v>
      </c>
      <c r="F76" t="s">
        <v>85</v>
      </c>
      <c r="G76" t="s">
        <v>89</v>
      </c>
      <c r="J76" t="str">
        <f t="shared" si="7"/>
        <v>1</v>
      </c>
      <c r="K76">
        <f t="shared" si="8"/>
        <v>2</v>
      </c>
    </row>
    <row r="77" spans="1:11">
      <c r="A77">
        <v>1972</v>
      </c>
      <c r="B77" t="s">
        <v>325</v>
      </c>
      <c r="C77" t="s">
        <v>175</v>
      </c>
      <c r="D77">
        <v>1917</v>
      </c>
      <c r="E77">
        <f t="shared" si="6"/>
        <v>55</v>
      </c>
      <c r="F77" t="s">
        <v>85</v>
      </c>
      <c r="G77" t="s">
        <v>89</v>
      </c>
      <c r="J77" t="str">
        <f t="shared" si="7"/>
        <v>1</v>
      </c>
      <c r="K77">
        <f t="shared" si="8"/>
        <v>2</v>
      </c>
    </row>
    <row r="78" spans="1:11">
      <c r="A78">
        <v>1973</v>
      </c>
      <c r="B78" t="s">
        <v>326</v>
      </c>
      <c r="C78" t="s">
        <v>225</v>
      </c>
      <c r="D78">
        <v>1912</v>
      </c>
      <c r="E78">
        <f t="shared" si="6"/>
        <v>61</v>
      </c>
      <c r="F78" t="s">
        <v>85</v>
      </c>
      <c r="G78" t="s">
        <v>89</v>
      </c>
      <c r="H78" t="s">
        <v>114</v>
      </c>
      <c r="J78" t="str">
        <f t="shared" si="7"/>
        <v>1</v>
      </c>
      <c r="K78">
        <f t="shared" si="8"/>
        <v>2</v>
      </c>
    </row>
    <row r="79" spans="1:11">
      <c r="A79">
        <v>1974</v>
      </c>
      <c r="B79" t="s">
        <v>327</v>
      </c>
      <c r="C79" t="s">
        <v>252</v>
      </c>
      <c r="D79">
        <v>1900</v>
      </c>
      <c r="E79">
        <f t="shared" si="6"/>
        <v>74</v>
      </c>
      <c r="F79" t="s">
        <v>85</v>
      </c>
      <c r="J79" t="str">
        <f t="shared" si="7"/>
        <v>0</v>
      </c>
      <c r="K79">
        <f t="shared" si="8"/>
        <v>0</v>
      </c>
    </row>
    <row r="80" spans="1:11">
      <c r="A80">
        <v>1974</v>
      </c>
      <c r="B80" t="s">
        <v>328</v>
      </c>
      <c r="C80" t="s">
        <v>252</v>
      </c>
      <c r="D80">
        <v>1904</v>
      </c>
      <c r="E80">
        <f t="shared" si="6"/>
        <v>70</v>
      </c>
      <c r="F80" t="s">
        <v>85</v>
      </c>
      <c r="J80" t="str">
        <f t="shared" si="7"/>
        <v>0</v>
      </c>
      <c r="K80">
        <f t="shared" si="8"/>
        <v>0</v>
      </c>
    </row>
    <row r="81" spans="1:11">
      <c r="A81">
        <v>1975</v>
      </c>
      <c r="B81" t="s">
        <v>329</v>
      </c>
      <c r="C81" t="s">
        <v>247</v>
      </c>
      <c r="D81">
        <v>1896</v>
      </c>
      <c r="E81">
        <f t="shared" si="6"/>
        <v>79</v>
      </c>
      <c r="F81" t="s">
        <v>85</v>
      </c>
      <c r="J81" t="str">
        <f t="shared" si="7"/>
        <v>0</v>
      </c>
      <c r="K81">
        <f t="shared" si="8"/>
        <v>0</v>
      </c>
    </row>
    <row r="82" spans="1:11">
      <c r="A82">
        <v>1976</v>
      </c>
      <c r="B82" t="s">
        <v>52</v>
      </c>
      <c r="C82" t="s">
        <v>236</v>
      </c>
      <c r="D82">
        <v>1915</v>
      </c>
      <c r="E82">
        <f t="shared" si="6"/>
        <v>61</v>
      </c>
      <c r="F82" t="s">
        <v>85</v>
      </c>
      <c r="G82" t="s">
        <v>89</v>
      </c>
      <c r="H82" t="s">
        <v>275</v>
      </c>
      <c r="I82" t="s">
        <v>330</v>
      </c>
      <c r="J82" t="str">
        <f t="shared" si="7"/>
        <v>1</v>
      </c>
      <c r="K82">
        <f t="shared" si="8"/>
        <v>2</v>
      </c>
    </row>
    <row r="83" spans="1:11">
      <c r="A83">
        <v>1977</v>
      </c>
      <c r="B83" t="s">
        <v>331</v>
      </c>
      <c r="C83" t="s">
        <v>245</v>
      </c>
      <c r="D83">
        <v>1899</v>
      </c>
      <c r="E83">
        <f t="shared" si="6"/>
        <v>78</v>
      </c>
      <c r="F83" t="s">
        <v>85</v>
      </c>
      <c r="G83" t="s">
        <v>117</v>
      </c>
      <c r="J83" t="str">
        <f t="shared" si="7"/>
        <v>2.5</v>
      </c>
      <c r="K83">
        <f t="shared" si="8"/>
        <v>5</v>
      </c>
    </row>
    <row r="84" spans="1:11">
      <c r="A84">
        <v>1978</v>
      </c>
      <c r="B84" t="s">
        <v>332</v>
      </c>
      <c r="C84" t="s">
        <v>143</v>
      </c>
      <c r="D84">
        <v>1902</v>
      </c>
      <c r="E84">
        <f t="shared" si="6"/>
        <v>76</v>
      </c>
      <c r="F84" t="s">
        <v>85</v>
      </c>
      <c r="G84" t="s">
        <v>86</v>
      </c>
      <c r="H84" t="s">
        <v>275</v>
      </c>
      <c r="I84" t="s">
        <v>333</v>
      </c>
      <c r="J84" t="str">
        <f t="shared" si="7"/>
        <v>0.5</v>
      </c>
      <c r="K84">
        <f t="shared" si="8"/>
        <v>1</v>
      </c>
    </row>
    <row r="85" spans="1:11">
      <c r="A85">
        <v>1979</v>
      </c>
      <c r="B85" t="s">
        <v>334</v>
      </c>
      <c r="C85" t="s">
        <v>310</v>
      </c>
      <c r="D85">
        <v>1911</v>
      </c>
      <c r="E85">
        <f t="shared" si="6"/>
        <v>68</v>
      </c>
      <c r="F85" t="s">
        <v>85</v>
      </c>
      <c r="G85" t="s">
        <v>86</v>
      </c>
      <c r="J85" t="str">
        <f t="shared" si="7"/>
        <v>0.5</v>
      </c>
      <c r="K85">
        <f t="shared" si="8"/>
        <v>1</v>
      </c>
    </row>
    <row r="86" spans="1:11">
      <c r="A86">
        <v>1980</v>
      </c>
      <c r="B86" t="s">
        <v>335</v>
      </c>
      <c r="C86" t="s">
        <v>336</v>
      </c>
      <c r="D86">
        <v>1911</v>
      </c>
      <c r="E86">
        <f t="shared" ref="E86:E117" si="9">A86-D86</f>
        <v>69</v>
      </c>
      <c r="F86" t="s">
        <v>85</v>
      </c>
      <c r="G86" t="s">
        <v>117</v>
      </c>
      <c r="H86" t="s">
        <v>275</v>
      </c>
      <c r="I86" t="s">
        <v>143</v>
      </c>
      <c r="J86" t="str">
        <f t="shared" si="7"/>
        <v>2.5</v>
      </c>
      <c r="K86">
        <f t="shared" si="8"/>
        <v>5</v>
      </c>
    </row>
    <row r="87" spans="1:11">
      <c r="A87">
        <v>1981</v>
      </c>
      <c r="B87" t="s">
        <v>337</v>
      </c>
      <c r="C87" t="s">
        <v>338</v>
      </c>
      <c r="D87">
        <v>1905</v>
      </c>
      <c r="E87">
        <f t="shared" si="9"/>
        <v>76</v>
      </c>
      <c r="F87" t="s">
        <v>85</v>
      </c>
      <c r="G87" t="s">
        <v>89</v>
      </c>
      <c r="H87" t="s">
        <v>275</v>
      </c>
      <c r="I87" t="s">
        <v>264</v>
      </c>
      <c r="J87" t="str">
        <f t="shared" si="7"/>
        <v>1</v>
      </c>
      <c r="K87">
        <f t="shared" si="8"/>
        <v>2</v>
      </c>
    </row>
    <row r="88" spans="1:11">
      <c r="A88">
        <v>1982</v>
      </c>
      <c r="B88" t="s">
        <v>339</v>
      </c>
      <c r="C88" t="s">
        <v>340</v>
      </c>
      <c r="D88">
        <v>1927</v>
      </c>
      <c r="E88">
        <f t="shared" si="9"/>
        <v>55</v>
      </c>
      <c r="F88" t="s">
        <v>85</v>
      </c>
      <c r="G88" t="s">
        <v>86</v>
      </c>
      <c r="H88" t="s">
        <v>341</v>
      </c>
      <c r="J88" t="str">
        <f t="shared" si="7"/>
        <v>0.5</v>
      </c>
      <c r="K88">
        <f t="shared" si="8"/>
        <v>1</v>
      </c>
    </row>
    <row r="89" spans="1:11">
      <c r="A89">
        <v>1983</v>
      </c>
      <c r="B89" t="s">
        <v>194</v>
      </c>
      <c r="C89" t="s">
        <v>225</v>
      </c>
      <c r="D89">
        <v>1911</v>
      </c>
      <c r="E89">
        <f t="shared" si="9"/>
        <v>72</v>
      </c>
      <c r="F89" t="s">
        <v>85</v>
      </c>
      <c r="G89" t="s">
        <v>89</v>
      </c>
      <c r="J89" t="str">
        <f t="shared" si="7"/>
        <v>1</v>
      </c>
      <c r="K89">
        <f t="shared" si="8"/>
        <v>2</v>
      </c>
    </row>
    <row r="90" spans="1:11">
      <c r="A90">
        <v>1984</v>
      </c>
      <c r="B90" t="s">
        <v>342</v>
      </c>
      <c r="C90" t="s">
        <v>343</v>
      </c>
      <c r="D90">
        <v>1901</v>
      </c>
      <c r="E90">
        <f t="shared" si="9"/>
        <v>83</v>
      </c>
      <c r="F90" t="s">
        <v>85</v>
      </c>
      <c r="H90" t="s">
        <v>344</v>
      </c>
      <c r="J90" t="str">
        <f t="shared" si="7"/>
        <v>0</v>
      </c>
      <c r="K90">
        <f t="shared" si="8"/>
        <v>0</v>
      </c>
    </row>
    <row r="91" spans="1:11">
      <c r="A91">
        <v>1985</v>
      </c>
      <c r="B91" t="s">
        <v>345</v>
      </c>
      <c r="C91" t="s">
        <v>239</v>
      </c>
      <c r="D91">
        <v>1913</v>
      </c>
      <c r="E91">
        <f t="shared" si="9"/>
        <v>72</v>
      </c>
      <c r="F91" t="s">
        <v>85</v>
      </c>
      <c r="G91" t="s">
        <v>86</v>
      </c>
      <c r="H91" t="s">
        <v>346</v>
      </c>
      <c r="J91" t="str">
        <f t="shared" si="7"/>
        <v>0.5</v>
      </c>
      <c r="K91">
        <f t="shared" si="8"/>
        <v>1</v>
      </c>
    </row>
    <row r="92" spans="1:11">
      <c r="A92">
        <v>1986</v>
      </c>
      <c r="B92" t="s">
        <v>347</v>
      </c>
      <c r="C92" t="s">
        <v>234</v>
      </c>
      <c r="D92">
        <v>1934</v>
      </c>
      <c r="E92">
        <f t="shared" si="9"/>
        <v>52</v>
      </c>
      <c r="F92" t="s">
        <v>85</v>
      </c>
      <c r="G92" t="s">
        <v>89</v>
      </c>
      <c r="I92" t="s">
        <v>330</v>
      </c>
      <c r="J92" t="str">
        <f t="shared" si="7"/>
        <v>1</v>
      </c>
      <c r="K92">
        <f t="shared" si="8"/>
        <v>2</v>
      </c>
    </row>
    <row r="93" spans="1:11">
      <c r="A93">
        <v>1987</v>
      </c>
      <c r="B93" t="s">
        <v>348</v>
      </c>
      <c r="C93" t="s">
        <v>279</v>
      </c>
      <c r="D93">
        <v>1940</v>
      </c>
      <c r="E93">
        <f t="shared" si="9"/>
        <v>47</v>
      </c>
      <c r="F93" t="s">
        <v>85</v>
      </c>
      <c r="H93" t="s">
        <v>275</v>
      </c>
      <c r="J93" t="str">
        <f t="shared" si="7"/>
        <v>0</v>
      </c>
      <c r="K93">
        <f t="shared" si="8"/>
        <v>0</v>
      </c>
    </row>
    <row r="94" spans="1:11">
      <c r="A94">
        <v>1988</v>
      </c>
      <c r="B94" t="s">
        <v>349</v>
      </c>
      <c r="C94" t="s">
        <v>350</v>
      </c>
      <c r="D94">
        <v>1911</v>
      </c>
      <c r="E94">
        <f t="shared" si="9"/>
        <v>77</v>
      </c>
      <c r="F94" t="s">
        <v>85</v>
      </c>
      <c r="G94" t="s">
        <v>89</v>
      </c>
      <c r="I94" t="s">
        <v>330</v>
      </c>
      <c r="J94" t="str">
        <f t="shared" si="7"/>
        <v>1</v>
      </c>
      <c r="K94">
        <f t="shared" si="8"/>
        <v>2</v>
      </c>
    </row>
    <row r="95" spans="1:11">
      <c r="A95">
        <v>1989</v>
      </c>
      <c r="B95" t="s">
        <v>351</v>
      </c>
      <c r="C95" t="s">
        <v>245</v>
      </c>
      <c r="D95">
        <v>1916</v>
      </c>
      <c r="E95">
        <f t="shared" si="9"/>
        <v>73</v>
      </c>
      <c r="F95" t="s">
        <v>85</v>
      </c>
      <c r="G95" t="s">
        <v>86</v>
      </c>
      <c r="J95" t="str">
        <f t="shared" si="7"/>
        <v>0.5</v>
      </c>
      <c r="K95">
        <f t="shared" si="8"/>
        <v>1</v>
      </c>
    </row>
    <row r="96" spans="1:11">
      <c r="A96">
        <v>1990</v>
      </c>
      <c r="B96" t="s">
        <v>352</v>
      </c>
      <c r="C96" t="s">
        <v>341</v>
      </c>
      <c r="D96">
        <v>1914</v>
      </c>
      <c r="E96">
        <f t="shared" si="9"/>
        <v>76</v>
      </c>
      <c r="F96" t="s">
        <v>85</v>
      </c>
      <c r="G96" t="s">
        <v>86</v>
      </c>
      <c r="J96" t="str">
        <f t="shared" si="7"/>
        <v>0.5</v>
      </c>
      <c r="K96">
        <f t="shared" si="8"/>
        <v>1</v>
      </c>
    </row>
    <row r="97" spans="1:11">
      <c r="A97">
        <v>1991</v>
      </c>
      <c r="B97" t="s">
        <v>187</v>
      </c>
      <c r="C97" t="s">
        <v>229</v>
      </c>
      <c r="D97">
        <v>1923</v>
      </c>
      <c r="E97">
        <f t="shared" si="9"/>
        <v>68</v>
      </c>
      <c r="F97" t="s">
        <v>88</v>
      </c>
      <c r="G97" t="s">
        <v>86</v>
      </c>
      <c r="J97" t="str">
        <f t="shared" si="7"/>
        <v>0.5</v>
      </c>
      <c r="K97">
        <f t="shared" si="8"/>
        <v>1</v>
      </c>
    </row>
    <row r="98" spans="1:11">
      <c r="A98">
        <v>1992</v>
      </c>
      <c r="B98" t="s">
        <v>353</v>
      </c>
      <c r="C98" t="s">
        <v>354</v>
      </c>
      <c r="D98">
        <v>1930</v>
      </c>
      <c r="E98">
        <f t="shared" si="9"/>
        <v>62</v>
      </c>
      <c r="F98" t="s">
        <v>85</v>
      </c>
      <c r="G98" t="s">
        <v>89</v>
      </c>
      <c r="J98" t="str">
        <f t="shared" si="7"/>
        <v>1</v>
      </c>
      <c r="K98">
        <f t="shared" si="8"/>
        <v>2</v>
      </c>
    </row>
    <row r="99" spans="1:11">
      <c r="A99">
        <v>1993</v>
      </c>
      <c r="B99" t="s">
        <v>63</v>
      </c>
      <c r="C99" t="s">
        <v>275</v>
      </c>
      <c r="D99">
        <v>1931</v>
      </c>
      <c r="E99">
        <f t="shared" si="9"/>
        <v>62</v>
      </c>
      <c r="F99" t="s">
        <v>88</v>
      </c>
      <c r="G99" t="s">
        <v>157</v>
      </c>
      <c r="J99" t="str">
        <f t="shared" si="7"/>
        <v>2</v>
      </c>
      <c r="K99">
        <f t="shared" si="8"/>
        <v>4</v>
      </c>
    </row>
    <row r="100" spans="1:11">
      <c r="A100">
        <v>1994</v>
      </c>
      <c r="B100" t="s">
        <v>355</v>
      </c>
      <c r="C100" t="s">
        <v>233</v>
      </c>
      <c r="D100">
        <v>1935</v>
      </c>
      <c r="E100">
        <f t="shared" si="9"/>
        <v>59</v>
      </c>
      <c r="F100" t="s">
        <v>85</v>
      </c>
      <c r="G100" t="s">
        <v>89</v>
      </c>
      <c r="J100" t="str">
        <f t="shared" si="7"/>
        <v>1</v>
      </c>
      <c r="K100">
        <f t="shared" si="8"/>
        <v>2</v>
      </c>
    </row>
    <row r="101" spans="1:11">
      <c r="A101">
        <v>1995</v>
      </c>
      <c r="B101" t="s">
        <v>356</v>
      </c>
      <c r="C101" t="s">
        <v>225</v>
      </c>
      <c r="D101">
        <v>1939</v>
      </c>
      <c r="E101">
        <f t="shared" si="9"/>
        <v>56</v>
      </c>
      <c r="F101" t="s">
        <v>85</v>
      </c>
      <c r="G101" t="s">
        <v>89</v>
      </c>
      <c r="H101" t="s">
        <v>178</v>
      </c>
      <c r="J101" t="str">
        <f t="shared" si="7"/>
        <v>1</v>
      </c>
      <c r="K101">
        <f t="shared" si="8"/>
        <v>2</v>
      </c>
    </row>
    <row r="102" spans="1:11">
      <c r="A102">
        <v>1996</v>
      </c>
      <c r="B102" t="s">
        <v>357</v>
      </c>
      <c r="C102" t="s">
        <v>143</v>
      </c>
      <c r="D102">
        <v>1923</v>
      </c>
      <c r="E102">
        <f t="shared" si="9"/>
        <v>73</v>
      </c>
      <c r="F102" t="s">
        <v>88</v>
      </c>
      <c r="G102" t="s">
        <v>86</v>
      </c>
      <c r="J102" t="str">
        <f t="shared" si="7"/>
        <v>0.5</v>
      </c>
      <c r="K102">
        <f t="shared" si="8"/>
        <v>1</v>
      </c>
    </row>
    <row r="103" spans="1:11">
      <c r="A103">
        <v>1997</v>
      </c>
      <c r="B103" t="s">
        <v>358</v>
      </c>
      <c r="C103" t="s">
        <v>247</v>
      </c>
      <c r="D103">
        <v>1926</v>
      </c>
      <c r="E103">
        <f t="shared" si="9"/>
        <v>71</v>
      </c>
      <c r="F103" t="s">
        <v>85</v>
      </c>
      <c r="G103" t="s">
        <v>86</v>
      </c>
      <c r="J103" t="str">
        <f t="shared" si="7"/>
        <v>0.5</v>
      </c>
      <c r="K103">
        <f t="shared" si="8"/>
        <v>1</v>
      </c>
    </row>
    <row r="104" spans="1:11">
      <c r="A104">
        <v>1998</v>
      </c>
      <c r="B104" t="s">
        <v>359</v>
      </c>
      <c r="C104" t="s">
        <v>360</v>
      </c>
      <c r="D104">
        <v>1922</v>
      </c>
      <c r="E104">
        <f t="shared" si="9"/>
        <v>76</v>
      </c>
      <c r="F104" t="s">
        <v>85</v>
      </c>
      <c r="J104" t="str">
        <f t="shared" si="7"/>
        <v>0</v>
      </c>
      <c r="K104">
        <f t="shared" si="8"/>
        <v>0</v>
      </c>
    </row>
    <row r="105" spans="1:11">
      <c r="A105">
        <v>1999</v>
      </c>
      <c r="B105" t="s">
        <v>361</v>
      </c>
      <c r="C105" t="s">
        <v>175</v>
      </c>
      <c r="D105">
        <v>1927</v>
      </c>
      <c r="E105">
        <f t="shared" si="9"/>
        <v>72</v>
      </c>
      <c r="F105" t="s">
        <v>85</v>
      </c>
      <c r="G105" t="s">
        <v>86</v>
      </c>
      <c r="J105" t="str">
        <f t="shared" si="7"/>
        <v>0.5</v>
      </c>
      <c r="K105">
        <f t="shared" si="8"/>
        <v>1</v>
      </c>
    </row>
    <row r="106" spans="1:11">
      <c r="A106">
        <v>2000</v>
      </c>
      <c r="B106" t="s">
        <v>362</v>
      </c>
      <c r="C106" t="s">
        <v>129</v>
      </c>
      <c r="D106">
        <v>1940</v>
      </c>
      <c r="E106">
        <f t="shared" si="9"/>
        <v>60</v>
      </c>
      <c r="F106" t="s">
        <v>85</v>
      </c>
      <c r="G106" t="s">
        <v>89</v>
      </c>
      <c r="J106" t="str">
        <f t="shared" si="7"/>
        <v>1</v>
      </c>
      <c r="K106">
        <f t="shared" si="8"/>
        <v>2</v>
      </c>
    </row>
    <row r="107" spans="1:11">
      <c r="A107">
        <v>2001</v>
      </c>
      <c r="B107" t="s">
        <v>185</v>
      </c>
      <c r="C107" t="s">
        <v>228</v>
      </c>
      <c r="D107">
        <v>1932</v>
      </c>
      <c r="E107">
        <f t="shared" si="9"/>
        <v>69</v>
      </c>
      <c r="F107" t="s">
        <v>85</v>
      </c>
      <c r="G107" t="s">
        <v>89</v>
      </c>
      <c r="H107" t="s">
        <v>225</v>
      </c>
      <c r="J107" t="str">
        <f t="shared" si="7"/>
        <v>1</v>
      </c>
      <c r="K107">
        <f t="shared" si="8"/>
        <v>2</v>
      </c>
    </row>
    <row r="108" spans="1:11">
      <c r="A108">
        <v>2002</v>
      </c>
      <c r="B108" t="s">
        <v>363</v>
      </c>
      <c r="C108" t="s">
        <v>364</v>
      </c>
      <c r="D108">
        <v>1929</v>
      </c>
      <c r="E108">
        <f t="shared" si="9"/>
        <v>73</v>
      </c>
      <c r="F108" t="s">
        <v>85</v>
      </c>
      <c r="J108" t="str">
        <f t="shared" si="7"/>
        <v>0</v>
      </c>
      <c r="K108">
        <f t="shared" si="8"/>
        <v>0</v>
      </c>
    </row>
    <row r="109" spans="1:11">
      <c r="A109">
        <v>2003</v>
      </c>
      <c r="B109" t="s">
        <v>197</v>
      </c>
      <c r="C109" t="s">
        <v>229</v>
      </c>
      <c r="D109">
        <v>1940</v>
      </c>
      <c r="E109">
        <f t="shared" si="9"/>
        <v>63</v>
      </c>
      <c r="F109" t="s">
        <v>85</v>
      </c>
      <c r="G109" t="s">
        <v>91</v>
      </c>
      <c r="H109" t="s">
        <v>275</v>
      </c>
      <c r="J109" t="str">
        <f t="shared" si="7"/>
        <v>3</v>
      </c>
      <c r="K109">
        <f t="shared" si="8"/>
        <v>6</v>
      </c>
    </row>
    <row r="110" spans="1:11">
      <c r="A110">
        <v>2004</v>
      </c>
      <c r="B110" t="s">
        <v>365</v>
      </c>
      <c r="C110" t="s">
        <v>366</v>
      </c>
      <c r="D110">
        <v>1946</v>
      </c>
      <c r="E110">
        <f t="shared" si="9"/>
        <v>58</v>
      </c>
      <c r="F110" t="s">
        <v>88</v>
      </c>
      <c r="G110" t="s">
        <v>86</v>
      </c>
      <c r="J110" t="str">
        <f t="shared" si="7"/>
        <v>0.5</v>
      </c>
      <c r="K110">
        <f t="shared" si="8"/>
        <v>1</v>
      </c>
    </row>
    <row r="111" spans="1:11">
      <c r="A111">
        <v>2005</v>
      </c>
      <c r="B111" t="s">
        <v>367</v>
      </c>
      <c r="C111" t="s">
        <v>225</v>
      </c>
      <c r="D111">
        <v>1930</v>
      </c>
      <c r="E111">
        <f t="shared" si="9"/>
        <v>75</v>
      </c>
      <c r="F111" t="s">
        <v>85</v>
      </c>
      <c r="G111" t="s">
        <v>86</v>
      </c>
      <c r="J111" t="str">
        <f t="shared" si="7"/>
        <v>0.5</v>
      </c>
      <c r="K111">
        <f t="shared" si="8"/>
        <v>1</v>
      </c>
    </row>
    <row r="112" spans="1:11">
      <c r="A112">
        <v>2006</v>
      </c>
      <c r="B112" t="s">
        <v>368</v>
      </c>
      <c r="C112" t="s">
        <v>311</v>
      </c>
      <c r="D112">
        <v>1952</v>
      </c>
      <c r="E112">
        <f t="shared" si="9"/>
        <v>54</v>
      </c>
      <c r="F112" t="s">
        <v>85</v>
      </c>
      <c r="G112" t="s">
        <v>89</v>
      </c>
      <c r="J112" t="str">
        <f t="shared" si="7"/>
        <v>1</v>
      </c>
      <c r="K112">
        <f t="shared" si="8"/>
        <v>2</v>
      </c>
    </row>
    <row r="113" spans="1:11">
      <c r="A113">
        <v>2007</v>
      </c>
      <c r="B113" t="s">
        <v>369</v>
      </c>
      <c r="C113" t="s">
        <v>225</v>
      </c>
      <c r="D113">
        <v>1919</v>
      </c>
      <c r="E113">
        <f t="shared" si="9"/>
        <v>88</v>
      </c>
      <c r="F113" t="s">
        <v>88</v>
      </c>
      <c r="J113" t="str">
        <f t="shared" si="7"/>
        <v>0</v>
      </c>
      <c r="K113">
        <f t="shared" si="8"/>
        <v>0</v>
      </c>
    </row>
    <row r="114" spans="1:11">
      <c r="A114">
        <v>2008</v>
      </c>
      <c r="B114" t="s">
        <v>370</v>
      </c>
      <c r="C114" t="s">
        <v>239</v>
      </c>
      <c r="D114">
        <v>1940</v>
      </c>
      <c r="E114">
        <f t="shared" si="9"/>
        <v>68</v>
      </c>
      <c r="F114" t="s">
        <v>85</v>
      </c>
      <c r="G114" t="s">
        <v>157</v>
      </c>
      <c r="J114" t="str">
        <f t="shared" si="7"/>
        <v>2</v>
      </c>
      <c r="K114">
        <f t="shared" si="8"/>
        <v>4</v>
      </c>
    </row>
    <row r="115" spans="1:11">
      <c r="A115">
        <v>2009</v>
      </c>
      <c r="B115" t="s">
        <v>371</v>
      </c>
      <c r="C115" t="s">
        <v>372</v>
      </c>
      <c r="D115">
        <v>1953</v>
      </c>
      <c r="E115">
        <f t="shared" si="9"/>
        <v>56</v>
      </c>
      <c r="F115" t="s">
        <v>88</v>
      </c>
      <c r="G115" t="s">
        <v>89</v>
      </c>
      <c r="H115" t="s">
        <v>175</v>
      </c>
      <c r="J115" t="str">
        <f t="shared" si="7"/>
        <v>1</v>
      </c>
      <c r="K115">
        <f t="shared" si="8"/>
        <v>2</v>
      </c>
    </row>
    <row r="116" spans="1:11">
      <c r="A116">
        <v>2010</v>
      </c>
      <c r="B116" t="s">
        <v>373</v>
      </c>
      <c r="C116" t="s">
        <v>374</v>
      </c>
      <c r="D116">
        <v>1936</v>
      </c>
      <c r="E116">
        <f t="shared" si="9"/>
        <v>74</v>
      </c>
      <c r="F116" t="s">
        <v>85</v>
      </c>
      <c r="G116" t="s">
        <v>91</v>
      </c>
      <c r="J116" t="str">
        <f t="shared" si="7"/>
        <v>3</v>
      </c>
      <c r="K116">
        <f t="shared" si="8"/>
        <v>6</v>
      </c>
    </row>
    <row r="117" spans="1:11">
      <c r="A117">
        <v>2011</v>
      </c>
      <c r="B117" t="s">
        <v>375</v>
      </c>
      <c r="C117" t="s">
        <v>252</v>
      </c>
      <c r="D117">
        <v>1931</v>
      </c>
      <c r="E117">
        <f t="shared" si="9"/>
        <v>80</v>
      </c>
      <c r="F117" t="s">
        <v>85</v>
      </c>
      <c r="G117" t="s">
        <v>89</v>
      </c>
      <c r="J117" t="str">
        <f t="shared" si="7"/>
        <v>1</v>
      </c>
      <c r="K117">
        <f t="shared" si="8"/>
        <v>2</v>
      </c>
    </row>
    <row r="118" spans="1:11">
      <c r="A118">
        <v>2012</v>
      </c>
      <c r="E118">
        <f t="shared" ref="E118:E126" si="10">A118-D118</f>
        <v>2012</v>
      </c>
      <c r="K118">
        <f t="shared" si="8"/>
        <v>0</v>
      </c>
    </row>
    <row r="119" spans="1:11">
      <c r="A119">
        <v>2013</v>
      </c>
      <c r="E119">
        <f t="shared" si="10"/>
        <v>2013</v>
      </c>
      <c r="K119">
        <f t="shared" si="8"/>
        <v>0</v>
      </c>
    </row>
    <row r="120" spans="1:11">
      <c r="A120">
        <v>2014</v>
      </c>
      <c r="E120">
        <f t="shared" si="10"/>
        <v>2014</v>
      </c>
      <c r="K120">
        <f t="shared" si="8"/>
        <v>0</v>
      </c>
    </row>
    <row r="121" spans="1:11">
      <c r="A121">
        <v>2015</v>
      </c>
      <c r="E121">
        <f t="shared" si="10"/>
        <v>2015</v>
      </c>
      <c r="K121">
        <f t="shared" si="8"/>
        <v>0</v>
      </c>
    </row>
    <row r="122" spans="1:11">
      <c r="A122">
        <v>2016</v>
      </c>
      <c r="E122">
        <f t="shared" si="10"/>
        <v>2016</v>
      </c>
    </row>
    <row r="123" spans="1:11">
      <c r="A123">
        <v>2017</v>
      </c>
      <c r="E123">
        <f t="shared" si="10"/>
        <v>2017</v>
      </c>
    </row>
    <row r="124" spans="1:11">
      <c r="A124">
        <v>2018</v>
      </c>
      <c r="E124">
        <f t="shared" si="10"/>
        <v>2018</v>
      </c>
    </row>
    <row r="125" spans="1:11">
      <c r="A125">
        <v>2019</v>
      </c>
      <c r="E125">
        <f t="shared" si="10"/>
        <v>2019</v>
      </c>
    </row>
    <row r="126" spans="1:11">
      <c r="A126">
        <v>2020</v>
      </c>
      <c r="E126">
        <f t="shared" si="10"/>
        <v>2020</v>
      </c>
    </row>
  </sheetData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17"/>
  <sheetViews>
    <sheetView tabSelected="1" topLeftCell="H7" workbookViewId="0">
      <selection activeCell="L2" sqref="L2:N8"/>
    </sheetView>
  </sheetViews>
  <sheetFormatPr defaultRowHeight="15"/>
  <cols>
    <col min="2" max="2" width="26.42578125" bestFit="1" customWidth="1"/>
  </cols>
  <sheetData>
    <row r="1" spans="1:14">
      <c r="A1" t="s">
        <v>0</v>
      </c>
      <c r="B1" t="s">
        <v>376</v>
      </c>
      <c r="C1" t="s">
        <v>226</v>
      </c>
      <c r="D1" t="s">
        <v>84</v>
      </c>
      <c r="E1" t="s">
        <v>26</v>
      </c>
      <c r="F1" t="s">
        <v>27</v>
      </c>
      <c r="G1" t="s">
        <v>25</v>
      </c>
      <c r="H1" t="s">
        <v>227</v>
      </c>
      <c r="J1" t="s">
        <v>402</v>
      </c>
    </row>
    <row r="2" spans="1:14">
      <c r="A2">
        <v>1970</v>
      </c>
      <c r="B2" t="s">
        <v>377</v>
      </c>
      <c r="C2" t="s">
        <v>350</v>
      </c>
      <c r="D2">
        <v>1888</v>
      </c>
      <c r="E2">
        <f t="shared" ref="E2:E23" si="0">A2-D2</f>
        <v>82</v>
      </c>
      <c r="F2" t="s">
        <v>85</v>
      </c>
      <c r="G2" t="s">
        <v>86</v>
      </c>
      <c r="H2" t="s">
        <v>247</v>
      </c>
      <c r="I2" t="s">
        <v>239</v>
      </c>
      <c r="J2" t="str">
        <f>IF(G2="partial","0.5",IF(G2="BA","1",IF(G2="MFA","2",IF(G2="JD","2.5",IF(G2="PhD","3","0")))))</f>
        <v>0.5</v>
      </c>
      <c r="K2">
        <f>2*J2</f>
        <v>1</v>
      </c>
      <c r="L2" t="s">
        <v>25</v>
      </c>
      <c r="M2" t="s">
        <v>404</v>
      </c>
      <c r="N2" t="s">
        <v>406</v>
      </c>
    </row>
    <row r="3" spans="1:14">
      <c r="A3">
        <v>1972</v>
      </c>
      <c r="B3" t="s">
        <v>339</v>
      </c>
      <c r="C3" t="s">
        <v>340</v>
      </c>
      <c r="D3">
        <v>1927</v>
      </c>
      <c r="E3">
        <f t="shared" si="0"/>
        <v>45</v>
      </c>
      <c r="F3" t="s">
        <v>85</v>
      </c>
      <c r="G3" t="s">
        <v>86</v>
      </c>
      <c r="H3" t="s">
        <v>341</v>
      </c>
      <c r="J3" t="str">
        <f>IF(G3="partial","0.5",IF(G3="BA","1",IF(G3="MFA","2",IF(G3="JD","2.5",IF(G3="PhD","3","0")))))</f>
        <v>0.5</v>
      </c>
      <c r="K3">
        <f t="shared" ref="K3:K26" si="1">2*J3</f>
        <v>1</v>
      </c>
      <c r="L3" t="s">
        <v>405</v>
      </c>
      <c r="M3">
        <f>COUNTIF(K:K,"=0")</f>
        <v>7</v>
      </c>
      <c r="N3" s="3">
        <f>M3/$M$9</f>
        <v>0.28000000000000003</v>
      </c>
    </row>
    <row r="4" spans="1:14">
      <c r="A4">
        <v>1974</v>
      </c>
      <c r="B4" t="s">
        <v>378</v>
      </c>
      <c r="C4" t="s">
        <v>239</v>
      </c>
      <c r="D4">
        <v>1899</v>
      </c>
      <c r="E4">
        <f t="shared" si="0"/>
        <v>75</v>
      </c>
      <c r="F4" t="s">
        <v>85</v>
      </c>
      <c r="G4" t="s">
        <v>117</v>
      </c>
      <c r="J4" t="str">
        <f t="shared" ref="J4:J67" si="2">IF(G4="partial","0.5",IF(G4="BA","1",IF(G4="MFA","2",IF(G4="JD","2.5",IF(G4="PhD","3","0")))))</f>
        <v>2.5</v>
      </c>
      <c r="K4">
        <f t="shared" si="1"/>
        <v>5</v>
      </c>
      <c r="L4" t="s">
        <v>86</v>
      </c>
      <c r="M4">
        <f>COUNTIF(K:K,"=1")</f>
        <v>3</v>
      </c>
      <c r="N4" s="3">
        <f t="shared" ref="N4:N8" si="3">M4/$M$9</f>
        <v>0.12</v>
      </c>
    </row>
    <row r="5" spans="1:14">
      <c r="A5">
        <v>1976</v>
      </c>
      <c r="B5" t="s">
        <v>379</v>
      </c>
      <c r="C5" t="s">
        <v>275</v>
      </c>
      <c r="D5">
        <v>1911</v>
      </c>
      <c r="E5">
        <f t="shared" si="0"/>
        <v>65</v>
      </c>
      <c r="F5" t="s">
        <v>88</v>
      </c>
      <c r="G5" t="s">
        <v>89</v>
      </c>
      <c r="I5" t="s">
        <v>394</v>
      </c>
      <c r="J5" t="str">
        <f t="shared" si="2"/>
        <v>1</v>
      </c>
      <c r="K5">
        <f t="shared" si="1"/>
        <v>2</v>
      </c>
      <c r="L5" t="s">
        <v>89</v>
      </c>
      <c r="M5">
        <f>COUNTIF(K:K,"=2")</f>
        <v>11</v>
      </c>
      <c r="N5" s="3">
        <f t="shared" si="3"/>
        <v>0.44</v>
      </c>
    </row>
    <row r="6" spans="1:14">
      <c r="A6">
        <v>1978</v>
      </c>
      <c r="B6" t="s">
        <v>335</v>
      </c>
      <c r="C6" t="s">
        <v>336</v>
      </c>
      <c r="D6">
        <v>1911</v>
      </c>
      <c r="E6">
        <f t="shared" si="0"/>
        <v>67</v>
      </c>
      <c r="F6" t="s">
        <v>85</v>
      </c>
      <c r="G6" t="s">
        <v>117</v>
      </c>
      <c r="H6" t="s">
        <v>275</v>
      </c>
      <c r="I6" t="s">
        <v>143</v>
      </c>
      <c r="J6" t="str">
        <f t="shared" si="2"/>
        <v>2.5</v>
      </c>
      <c r="K6">
        <f t="shared" si="1"/>
        <v>5</v>
      </c>
      <c r="L6" t="s">
        <v>157</v>
      </c>
      <c r="M6">
        <f>COUNTIF(K:K,"=4")</f>
        <v>0</v>
      </c>
      <c r="N6" s="3">
        <f t="shared" si="3"/>
        <v>0</v>
      </c>
    </row>
    <row r="7" spans="1:14">
      <c r="A7">
        <v>1980</v>
      </c>
      <c r="B7" t="s">
        <v>380</v>
      </c>
      <c r="C7" t="s">
        <v>343</v>
      </c>
      <c r="D7">
        <v>1924</v>
      </c>
      <c r="E7">
        <f t="shared" si="0"/>
        <v>56</v>
      </c>
      <c r="F7" t="s">
        <v>85</v>
      </c>
      <c r="G7" t="s">
        <v>91</v>
      </c>
      <c r="H7" t="s">
        <v>236</v>
      </c>
      <c r="J7" t="str">
        <f t="shared" si="2"/>
        <v>3</v>
      </c>
      <c r="K7">
        <f t="shared" si="1"/>
        <v>6</v>
      </c>
      <c r="L7" t="s">
        <v>117</v>
      </c>
      <c r="M7">
        <f>COUNTIF(K:K,"=5")</f>
        <v>2</v>
      </c>
      <c r="N7" s="3">
        <f t="shared" si="3"/>
        <v>0.08</v>
      </c>
    </row>
    <row r="8" spans="1:14">
      <c r="A8">
        <v>1982</v>
      </c>
      <c r="B8" t="s">
        <v>352</v>
      </c>
      <c r="C8" t="s">
        <v>341</v>
      </c>
      <c r="D8">
        <v>1914</v>
      </c>
      <c r="E8">
        <f t="shared" si="0"/>
        <v>68</v>
      </c>
      <c r="F8" t="s">
        <v>85</v>
      </c>
      <c r="G8" t="s">
        <v>86</v>
      </c>
      <c r="J8" t="str">
        <f t="shared" si="2"/>
        <v>0.5</v>
      </c>
      <c r="K8">
        <f t="shared" si="1"/>
        <v>1</v>
      </c>
      <c r="L8" t="s">
        <v>91</v>
      </c>
      <c r="M8">
        <f>COUNTIF(K:K,"=6")</f>
        <v>2</v>
      </c>
      <c r="N8" s="3">
        <f t="shared" si="3"/>
        <v>0.08</v>
      </c>
    </row>
    <row r="9" spans="1:14">
      <c r="A9">
        <v>1984</v>
      </c>
      <c r="B9" t="s">
        <v>381</v>
      </c>
      <c r="C9" t="s">
        <v>284</v>
      </c>
      <c r="D9">
        <v>1931</v>
      </c>
      <c r="E9">
        <f t="shared" si="0"/>
        <v>53</v>
      </c>
      <c r="F9" t="s">
        <v>85</v>
      </c>
      <c r="J9" t="str">
        <f t="shared" si="2"/>
        <v>0</v>
      </c>
      <c r="K9">
        <f t="shared" si="1"/>
        <v>0</v>
      </c>
      <c r="L9" t="s">
        <v>404</v>
      </c>
      <c r="M9">
        <f>SUM(M3:M8)</f>
        <v>25</v>
      </c>
    </row>
    <row r="10" spans="1:14">
      <c r="A10">
        <v>1986</v>
      </c>
      <c r="B10" t="s">
        <v>382</v>
      </c>
      <c r="C10" t="s">
        <v>264</v>
      </c>
      <c r="D10">
        <v>1911</v>
      </c>
      <c r="E10">
        <f t="shared" si="0"/>
        <v>75</v>
      </c>
      <c r="F10" t="s">
        <v>85</v>
      </c>
      <c r="G10" t="s">
        <v>89</v>
      </c>
      <c r="I10" t="s">
        <v>395</v>
      </c>
      <c r="J10" t="str">
        <f t="shared" si="2"/>
        <v>1</v>
      </c>
      <c r="K10">
        <f t="shared" si="1"/>
        <v>2</v>
      </c>
    </row>
    <row r="11" spans="1:14">
      <c r="A11">
        <v>1988</v>
      </c>
      <c r="B11" t="s">
        <v>383</v>
      </c>
      <c r="C11" t="s">
        <v>231</v>
      </c>
      <c r="D11">
        <v>1908</v>
      </c>
      <c r="E11">
        <f t="shared" si="0"/>
        <v>80</v>
      </c>
      <c r="F11" t="s">
        <v>85</v>
      </c>
      <c r="G11" t="s">
        <v>89</v>
      </c>
      <c r="H11" t="s">
        <v>275</v>
      </c>
      <c r="I11" t="s">
        <v>239</v>
      </c>
      <c r="J11" t="str">
        <f t="shared" si="2"/>
        <v>1</v>
      </c>
      <c r="K11">
        <f t="shared" si="1"/>
        <v>2</v>
      </c>
    </row>
    <row r="12" spans="1:14">
      <c r="A12">
        <v>1990</v>
      </c>
      <c r="B12" t="s">
        <v>375</v>
      </c>
      <c r="C12" t="s">
        <v>252</v>
      </c>
      <c r="D12">
        <v>1931</v>
      </c>
      <c r="E12">
        <f t="shared" si="0"/>
        <v>59</v>
      </c>
      <c r="F12" t="s">
        <v>85</v>
      </c>
      <c r="G12" t="s">
        <v>89</v>
      </c>
      <c r="J12" t="str">
        <f t="shared" si="2"/>
        <v>1</v>
      </c>
      <c r="K12">
        <f t="shared" si="1"/>
        <v>2</v>
      </c>
    </row>
    <row r="13" spans="1:14">
      <c r="A13">
        <v>1992</v>
      </c>
      <c r="B13" t="s">
        <v>384</v>
      </c>
      <c r="C13" t="s">
        <v>396</v>
      </c>
      <c r="D13">
        <v>1920</v>
      </c>
      <c r="E13">
        <f t="shared" si="0"/>
        <v>72</v>
      </c>
      <c r="F13" t="s">
        <v>85</v>
      </c>
      <c r="J13" t="str">
        <f t="shared" si="2"/>
        <v>0</v>
      </c>
      <c r="K13">
        <f t="shared" si="1"/>
        <v>0</v>
      </c>
    </row>
    <row r="14" spans="1:14">
      <c r="A14">
        <v>1994</v>
      </c>
      <c r="B14" t="s">
        <v>385</v>
      </c>
      <c r="C14" t="s">
        <v>397</v>
      </c>
      <c r="D14">
        <v>1930</v>
      </c>
      <c r="E14">
        <f t="shared" si="0"/>
        <v>64</v>
      </c>
      <c r="F14" t="s">
        <v>85</v>
      </c>
      <c r="G14" t="s">
        <v>91</v>
      </c>
      <c r="H14" t="s">
        <v>225</v>
      </c>
      <c r="I14" t="s">
        <v>275</v>
      </c>
      <c r="J14" t="str">
        <f t="shared" si="2"/>
        <v>3</v>
      </c>
      <c r="K14">
        <f t="shared" si="1"/>
        <v>6</v>
      </c>
    </row>
    <row r="15" spans="1:14">
      <c r="A15">
        <v>1996</v>
      </c>
      <c r="B15" t="s">
        <v>386</v>
      </c>
      <c r="C15" t="s">
        <v>300</v>
      </c>
      <c r="D15">
        <v>1936</v>
      </c>
      <c r="E15">
        <f t="shared" si="0"/>
        <v>60</v>
      </c>
      <c r="F15" t="s">
        <v>88</v>
      </c>
      <c r="G15" t="s">
        <v>89</v>
      </c>
      <c r="H15" t="s">
        <v>275</v>
      </c>
      <c r="I15" t="s">
        <v>398</v>
      </c>
      <c r="J15" t="str">
        <f t="shared" si="2"/>
        <v>1</v>
      </c>
      <c r="K15">
        <f t="shared" si="1"/>
        <v>2</v>
      </c>
    </row>
    <row r="16" spans="1:14">
      <c r="A16">
        <v>1998</v>
      </c>
      <c r="B16" t="s">
        <v>387</v>
      </c>
      <c r="C16" t="s">
        <v>399</v>
      </c>
      <c r="D16">
        <v>1945</v>
      </c>
      <c r="E16">
        <f t="shared" si="0"/>
        <v>53</v>
      </c>
      <c r="F16" t="s">
        <v>85</v>
      </c>
      <c r="G16" t="s">
        <v>89</v>
      </c>
      <c r="H16" t="s">
        <v>320</v>
      </c>
      <c r="I16" t="s">
        <v>229</v>
      </c>
      <c r="J16" t="str">
        <f t="shared" si="2"/>
        <v>1</v>
      </c>
      <c r="K16">
        <f t="shared" si="1"/>
        <v>2</v>
      </c>
    </row>
    <row r="17" spans="1:11">
      <c r="A17">
        <v>2000</v>
      </c>
      <c r="B17" t="s">
        <v>388</v>
      </c>
      <c r="C17" t="s">
        <v>114</v>
      </c>
      <c r="D17">
        <v>1934</v>
      </c>
      <c r="E17">
        <f t="shared" si="0"/>
        <v>66</v>
      </c>
      <c r="F17" t="s">
        <v>85</v>
      </c>
      <c r="G17" t="s">
        <v>89</v>
      </c>
      <c r="J17" t="str">
        <f t="shared" si="2"/>
        <v>1</v>
      </c>
      <c r="K17">
        <f t="shared" si="1"/>
        <v>2</v>
      </c>
    </row>
    <row r="18" spans="1:11">
      <c r="A18">
        <v>2002</v>
      </c>
      <c r="B18" t="s">
        <v>389</v>
      </c>
      <c r="C18" t="s">
        <v>340</v>
      </c>
      <c r="D18">
        <v>1923</v>
      </c>
      <c r="E18">
        <f t="shared" si="0"/>
        <v>79</v>
      </c>
      <c r="F18" t="s">
        <v>85</v>
      </c>
      <c r="H18" t="s">
        <v>341</v>
      </c>
      <c r="I18" t="s">
        <v>255</v>
      </c>
      <c r="J18" t="str">
        <f t="shared" si="2"/>
        <v>0</v>
      </c>
      <c r="K18">
        <f t="shared" si="1"/>
        <v>0</v>
      </c>
    </row>
    <row r="19" spans="1:11">
      <c r="A19">
        <v>2004</v>
      </c>
      <c r="B19" t="s">
        <v>390</v>
      </c>
      <c r="C19" t="s">
        <v>143</v>
      </c>
      <c r="D19">
        <v>1945</v>
      </c>
      <c r="E19">
        <f t="shared" si="0"/>
        <v>59</v>
      </c>
      <c r="F19" t="s">
        <v>85</v>
      </c>
      <c r="G19" t="s">
        <v>89</v>
      </c>
      <c r="J19" t="str">
        <f t="shared" si="2"/>
        <v>1</v>
      </c>
      <c r="K19">
        <f t="shared" si="1"/>
        <v>2</v>
      </c>
    </row>
    <row r="20" spans="1:11">
      <c r="A20">
        <v>2006</v>
      </c>
      <c r="B20" t="s">
        <v>401</v>
      </c>
      <c r="C20" t="s">
        <v>400</v>
      </c>
      <c r="D20">
        <v>1924</v>
      </c>
      <c r="E20">
        <f t="shared" si="0"/>
        <v>82</v>
      </c>
      <c r="F20" t="s">
        <v>88</v>
      </c>
      <c r="G20" t="s">
        <v>89</v>
      </c>
      <c r="J20" t="str">
        <f t="shared" si="2"/>
        <v>1</v>
      </c>
      <c r="K20">
        <f t="shared" si="1"/>
        <v>2</v>
      </c>
    </row>
    <row r="21" spans="1:11">
      <c r="A21">
        <v>2008</v>
      </c>
      <c r="B21" t="s">
        <v>391</v>
      </c>
      <c r="C21" t="s">
        <v>232</v>
      </c>
      <c r="D21">
        <v>1937</v>
      </c>
      <c r="E21">
        <f t="shared" si="0"/>
        <v>71</v>
      </c>
      <c r="F21" t="s">
        <v>88</v>
      </c>
      <c r="G21" t="s">
        <v>89</v>
      </c>
      <c r="J21" t="str">
        <f t="shared" si="2"/>
        <v>1</v>
      </c>
      <c r="K21">
        <f t="shared" si="1"/>
        <v>2</v>
      </c>
    </row>
    <row r="22" spans="1:11">
      <c r="A22">
        <v>2010</v>
      </c>
      <c r="B22" t="s">
        <v>392</v>
      </c>
      <c r="C22" t="s">
        <v>129</v>
      </c>
      <c r="D22">
        <v>1951</v>
      </c>
      <c r="E22">
        <f t="shared" si="0"/>
        <v>59</v>
      </c>
      <c r="F22" t="s">
        <v>85</v>
      </c>
      <c r="H22" t="s">
        <v>225</v>
      </c>
      <c r="J22" t="str">
        <f t="shared" si="2"/>
        <v>0</v>
      </c>
      <c r="K22">
        <f t="shared" si="1"/>
        <v>0</v>
      </c>
    </row>
    <row r="23" spans="1:11">
      <c r="A23">
        <v>2012</v>
      </c>
      <c r="B23" t="s">
        <v>393</v>
      </c>
      <c r="C23" t="s">
        <v>231</v>
      </c>
      <c r="D23">
        <v>1952</v>
      </c>
      <c r="E23">
        <f t="shared" si="0"/>
        <v>60</v>
      </c>
      <c r="F23" t="s">
        <v>85</v>
      </c>
      <c r="G23" t="s">
        <v>89</v>
      </c>
      <c r="H23" t="s">
        <v>236</v>
      </c>
      <c r="J23" t="str">
        <f t="shared" si="2"/>
        <v>1</v>
      </c>
      <c r="K23">
        <f t="shared" si="1"/>
        <v>2</v>
      </c>
    </row>
    <row r="24" spans="1:11">
      <c r="A24">
        <v>2014</v>
      </c>
      <c r="J24" t="str">
        <f t="shared" si="2"/>
        <v>0</v>
      </c>
      <c r="K24">
        <f t="shared" si="1"/>
        <v>0</v>
      </c>
    </row>
    <row r="25" spans="1:11">
      <c r="A25">
        <v>2016</v>
      </c>
      <c r="J25" t="str">
        <f t="shared" si="2"/>
        <v>0</v>
      </c>
      <c r="K25">
        <f t="shared" si="1"/>
        <v>0</v>
      </c>
    </row>
    <row r="26" spans="1:11">
      <c r="A26">
        <v>2018</v>
      </c>
      <c r="J26" t="str">
        <f t="shared" si="2"/>
        <v>0</v>
      </c>
      <c r="K26">
        <f t="shared" si="1"/>
        <v>0</v>
      </c>
    </row>
    <row r="27" spans="1:11">
      <c r="A27">
        <v>2020</v>
      </c>
      <c r="B27" s="2"/>
      <c r="J27" t="str">
        <f t="shared" si="2"/>
        <v>0</v>
      </c>
    </row>
    <row r="28" spans="1:11">
      <c r="B28" s="2"/>
      <c r="J28" t="str">
        <f t="shared" si="2"/>
        <v>0</v>
      </c>
    </row>
    <row r="29" spans="1:11">
      <c r="B29" s="2"/>
      <c r="J29" t="str">
        <f t="shared" si="2"/>
        <v>0</v>
      </c>
    </row>
    <row r="30" spans="1:11">
      <c r="B30" s="2"/>
      <c r="J30" t="str">
        <f t="shared" si="2"/>
        <v>0</v>
      </c>
    </row>
    <row r="31" spans="1:11">
      <c r="B31" s="2"/>
      <c r="J31" t="str">
        <f t="shared" si="2"/>
        <v>0</v>
      </c>
    </row>
    <row r="32" spans="1:11">
      <c r="B32" s="2"/>
      <c r="J32" t="str">
        <f t="shared" si="2"/>
        <v>0</v>
      </c>
    </row>
    <row r="33" spans="2:10">
      <c r="B33" s="2"/>
      <c r="J33" t="str">
        <f t="shared" si="2"/>
        <v>0</v>
      </c>
    </row>
    <row r="34" spans="2:10">
      <c r="B34" s="2"/>
      <c r="J34" t="str">
        <f t="shared" si="2"/>
        <v>0</v>
      </c>
    </row>
    <row r="35" spans="2:10">
      <c r="J35" t="str">
        <f t="shared" si="2"/>
        <v>0</v>
      </c>
    </row>
    <row r="36" spans="2:10">
      <c r="J36" t="str">
        <f t="shared" si="2"/>
        <v>0</v>
      </c>
    </row>
    <row r="37" spans="2:10">
      <c r="J37" t="str">
        <f t="shared" si="2"/>
        <v>0</v>
      </c>
    </row>
    <row r="38" spans="2:10">
      <c r="J38" t="str">
        <f t="shared" si="2"/>
        <v>0</v>
      </c>
    </row>
    <row r="39" spans="2:10">
      <c r="J39" t="str">
        <f t="shared" si="2"/>
        <v>0</v>
      </c>
    </row>
    <row r="40" spans="2:10">
      <c r="J40" t="str">
        <f t="shared" si="2"/>
        <v>0</v>
      </c>
    </row>
    <row r="41" spans="2:10">
      <c r="J41" t="str">
        <f t="shared" si="2"/>
        <v>0</v>
      </c>
    </row>
    <row r="42" spans="2:10">
      <c r="J42" t="str">
        <f t="shared" si="2"/>
        <v>0</v>
      </c>
    </row>
    <row r="43" spans="2:10">
      <c r="J43" t="str">
        <f t="shared" si="2"/>
        <v>0</v>
      </c>
    </row>
    <row r="44" spans="2:10">
      <c r="J44" t="str">
        <f t="shared" si="2"/>
        <v>0</v>
      </c>
    </row>
    <row r="45" spans="2:10">
      <c r="J45" t="str">
        <f t="shared" si="2"/>
        <v>0</v>
      </c>
    </row>
    <row r="46" spans="2:10">
      <c r="J46" t="str">
        <f t="shared" si="2"/>
        <v>0</v>
      </c>
    </row>
    <row r="47" spans="2:10">
      <c r="J47" t="str">
        <f t="shared" si="2"/>
        <v>0</v>
      </c>
    </row>
    <row r="48" spans="2:10">
      <c r="J48" t="str">
        <f t="shared" si="2"/>
        <v>0</v>
      </c>
    </row>
    <row r="49" spans="10:10">
      <c r="J49" t="str">
        <f t="shared" si="2"/>
        <v>0</v>
      </c>
    </row>
    <row r="50" spans="10:10">
      <c r="J50" t="str">
        <f t="shared" si="2"/>
        <v>0</v>
      </c>
    </row>
    <row r="51" spans="10:10">
      <c r="J51" t="str">
        <f t="shared" si="2"/>
        <v>0</v>
      </c>
    </row>
    <row r="52" spans="10:10">
      <c r="J52" t="str">
        <f t="shared" si="2"/>
        <v>0</v>
      </c>
    </row>
    <row r="53" spans="10:10">
      <c r="J53" t="str">
        <f t="shared" si="2"/>
        <v>0</v>
      </c>
    </row>
    <row r="54" spans="10:10">
      <c r="J54" t="str">
        <f t="shared" si="2"/>
        <v>0</v>
      </c>
    </row>
    <row r="55" spans="10:10">
      <c r="J55" t="str">
        <f t="shared" si="2"/>
        <v>0</v>
      </c>
    </row>
    <row r="56" spans="10:10">
      <c r="J56" t="str">
        <f t="shared" si="2"/>
        <v>0</v>
      </c>
    </row>
    <row r="57" spans="10:10">
      <c r="J57" t="str">
        <f t="shared" si="2"/>
        <v>0</v>
      </c>
    </row>
    <row r="58" spans="10:10">
      <c r="J58" t="str">
        <f t="shared" si="2"/>
        <v>0</v>
      </c>
    </row>
    <row r="59" spans="10:10">
      <c r="J59" t="str">
        <f t="shared" si="2"/>
        <v>0</v>
      </c>
    </row>
    <row r="60" spans="10:10">
      <c r="J60" t="str">
        <f t="shared" si="2"/>
        <v>0</v>
      </c>
    </row>
    <row r="61" spans="10:10">
      <c r="J61" t="str">
        <f t="shared" si="2"/>
        <v>0</v>
      </c>
    </row>
    <row r="62" spans="10:10">
      <c r="J62" t="str">
        <f t="shared" si="2"/>
        <v>0</v>
      </c>
    </row>
    <row r="63" spans="10:10">
      <c r="J63" t="str">
        <f t="shared" si="2"/>
        <v>0</v>
      </c>
    </row>
    <row r="64" spans="10:10">
      <c r="J64" t="str">
        <f t="shared" si="2"/>
        <v>0</v>
      </c>
    </row>
    <row r="65" spans="10:10">
      <c r="J65" t="str">
        <f t="shared" si="2"/>
        <v>0</v>
      </c>
    </row>
    <row r="66" spans="10:10">
      <c r="J66" t="str">
        <f t="shared" si="2"/>
        <v>0</v>
      </c>
    </row>
    <row r="67" spans="10:10">
      <c r="J67" t="str">
        <f t="shared" si="2"/>
        <v>0</v>
      </c>
    </row>
    <row r="68" spans="10:10">
      <c r="J68" t="str">
        <f t="shared" ref="J68:J117" si="4">IF(G68="partial","0.5",IF(G68="BA","1",IF(G68="MFA","2",IF(G68="JD","2.5",IF(G68="PhD","3","0")))))</f>
        <v>0</v>
      </c>
    </row>
    <row r="69" spans="10:10">
      <c r="J69" t="str">
        <f t="shared" si="4"/>
        <v>0</v>
      </c>
    </row>
    <row r="70" spans="10:10">
      <c r="J70" t="str">
        <f t="shared" si="4"/>
        <v>0</v>
      </c>
    </row>
    <row r="71" spans="10:10">
      <c r="J71" t="str">
        <f t="shared" si="4"/>
        <v>0</v>
      </c>
    </row>
    <row r="72" spans="10:10">
      <c r="J72" t="str">
        <f t="shared" si="4"/>
        <v>0</v>
      </c>
    </row>
    <row r="73" spans="10:10">
      <c r="J73" t="str">
        <f t="shared" si="4"/>
        <v>0</v>
      </c>
    </row>
    <row r="74" spans="10:10">
      <c r="J74" t="str">
        <f t="shared" si="4"/>
        <v>0</v>
      </c>
    </row>
    <row r="75" spans="10:10">
      <c r="J75" t="str">
        <f t="shared" si="4"/>
        <v>0</v>
      </c>
    </row>
    <row r="76" spans="10:10">
      <c r="J76" t="str">
        <f t="shared" si="4"/>
        <v>0</v>
      </c>
    </row>
    <row r="77" spans="10:10">
      <c r="J77" t="str">
        <f t="shared" si="4"/>
        <v>0</v>
      </c>
    </row>
    <row r="78" spans="10:10">
      <c r="J78" t="str">
        <f t="shared" si="4"/>
        <v>0</v>
      </c>
    </row>
    <row r="79" spans="10:10">
      <c r="J79" t="str">
        <f t="shared" si="4"/>
        <v>0</v>
      </c>
    </row>
    <row r="80" spans="10:10">
      <c r="J80" t="str">
        <f t="shared" si="4"/>
        <v>0</v>
      </c>
    </row>
    <row r="81" spans="10:10">
      <c r="J81" t="str">
        <f t="shared" si="4"/>
        <v>0</v>
      </c>
    </row>
    <row r="82" spans="10:10">
      <c r="J82" t="str">
        <f t="shared" si="4"/>
        <v>0</v>
      </c>
    </row>
    <row r="83" spans="10:10">
      <c r="J83" t="str">
        <f t="shared" si="4"/>
        <v>0</v>
      </c>
    </row>
    <row r="84" spans="10:10">
      <c r="J84" t="str">
        <f t="shared" si="4"/>
        <v>0</v>
      </c>
    </row>
    <row r="85" spans="10:10">
      <c r="J85" t="str">
        <f t="shared" si="4"/>
        <v>0</v>
      </c>
    </row>
    <row r="86" spans="10:10">
      <c r="J86" t="str">
        <f t="shared" si="4"/>
        <v>0</v>
      </c>
    </row>
    <row r="87" spans="10:10">
      <c r="J87" t="str">
        <f t="shared" si="4"/>
        <v>0</v>
      </c>
    </row>
    <row r="88" spans="10:10">
      <c r="J88" t="str">
        <f t="shared" si="4"/>
        <v>0</v>
      </c>
    </row>
    <row r="89" spans="10:10">
      <c r="J89" t="str">
        <f t="shared" si="4"/>
        <v>0</v>
      </c>
    </row>
    <row r="90" spans="10:10">
      <c r="J90" t="str">
        <f t="shared" si="4"/>
        <v>0</v>
      </c>
    </row>
    <row r="91" spans="10:10">
      <c r="J91" t="str">
        <f t="shared" si="4"/>
        <v>0</v>
      </c>
    </row>
    <row r="92" spans="10:10">
      <c r="J92" t="str">
        <f t="shared" si="4"/>
        <v>0</v>
      </c>
    </row>
    <row r="93" spans="10:10">
      <c r="J93" t="str">
        <f t="shared" si="4"/>
        <v>0</v>
      </c>
    </row>
    <row r="94" spans="10:10">
      <c r="J94" t="str">
        <f t="shared" si="4"/>
        <v>0</v>
      </c>
    </row>
    <row r="95" spans="10:10">
      <c r="J95" t="str">
        <f t="shared" si="4"/>
        <v>0</v>
      </c>
    </row>
    <row r="96" spans="10:10">
      <c r="J96" t="str">
        <f t="shared" si="4"/>
        <v>0</v>
      </c>
    </row>
    <row r="97" spans="10:10">
      <c r="J97" t="str">
        <f t="shared" si="4"/>
        <v>0</v>
      </c>
    </row>
    <row r="98" spans="10:10">
      <c r="J98" t="str">
        <f t="shared" si="4"/>
        <v>0</v>
      </c>
    </row>
    <row r="99" spans="10:10">
      <c r="J99" t="str">
        <f t="shared" si="4"/>
        <v>0</v>
      </c>
    </row>
    <row r="100" spans="10:10">
      <c r="J100" t="str">
        <f t="shared" si="4"/>
        <v>0</v>
      </c>
    </row>
    <row r="101" spans="10:10">
      <c r="J101" t="str">
        <f t="shared" si="4"/>
        <v>0</v>
      </c>
    </row>
    <row r="102" spans="10:10">
      <c r="J102" t="str">
        <f t="shared" si="4"/>
        <v>0</v>
      </c>
    </row>
    <row r="103" spans="10:10">
      <c r="J103" t="str">
        <f t="shared" si="4"/>
        <v>0</v>
      </c>
    </row>
    <row r="104" spans="10:10">
      <c r="J104" t="str">
        <f t="shared" si="4"/>
        <v>0</v>
      </c>
    </row>
    <row r="105" spans="10:10">
      <c r="J105" t="str">
        <f t="shared" si="4"/>
        <v>0</v>
      </c>
    </row>
    <row r="106" spans="10:10">
      <c r="J106" t="str">
        <f t="shared" si="4"/>
        <v>0</v>
      </c>
    </row>
    <row r="107" spans="10:10">
      <c r="J107" t="str">
        <f t="shared" si="4"/>
        <v>0</v>
      </c>
    </row>
    <row r="108" spans="10:10">
      <c r="J108" t="str">
        <f t="shared" si="4"/>
        <v>0</v>
      </c>
    </row>
    <row r="109" spans="10:10">
      <c r="J109" t="str">
        <f t="shared" si="4"/>
        <v>0</v>
      </c>
    </row>
    <row r="110" spans="10:10">
      <c r="J110" t="str">
        <f t="shared" si="4"/>
        <v>0</v>
      </c>
    </row>
    <row r="111" spans="10:10">
      <c r="J111" t="str">
        <f t="shared" si="4"/>
        <v>0</v>
      </c>
    </row>
    <row r="112" spans="10:10">
      <c r="J112" t="str">
        <f t="shared" si="4"/>
        <v>0</v>
      </c>
    </row>
    <row r="113" spans="10:10">
      <c r="J113" t="str">
        <f t="shared" si="4"/>
        <v>0</v>
      </c>
    </row>
    <row r="114" spans="10:10">
      <c r="J114" t="str">
        <f t="shared" si="4"/>
        <v>0</v>
      </c>
    </row>
    <row r="115" spans="10:10">
      <c r="J115" t="str">
        <f t="shared" si="4"/>
        <v>0</v>
      </c>
    </row>
    <row r="116" spans="10:10">
      <c r="J116" t="str">
        <f t="shared" si="4"/>
        <v>0</v>
      </c>
    </row>
    <row r="117" spans="10:10">
      <c r="J117" t="str">
        <f t="shared" si="4"/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Pulitzer</vt:lpstr>
      <vt:lpstr>NBA</vt:lpstr>
      <vt:lpstr>Booker</vt:lpstr>
      <vt:lpstr>Nobel</vt:lpstr>
      <vt:lpstr>Neustadt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2012-01-19T07:28:10Z</dcterms:created>
  <dcterms:modified xsi:type="dcterms:W3CDTF">2012-06-28T08:44:14Z</dcterms:modified>
</cp:coreProperties>
</file>